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20" yWindow="192" windowWidth="12120" windowHeight="8016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45621"/>
</workbook>
</file>

<file path=xl/calcChain.xml><?xml version="1.0" encoding="utf-8"?>
<calcChain xmlns="http://schemas.openxmlformats.org/spreadsheetml/2006/main">
  <c r="C35" i="87" l="1"/>
  <c r="D35" i="87" s="1"/>
  <c r="C34" i="87"/>
  <c r="D34" i="87" s="1"/>
  <c r="C33" i="87"/>
  <c r="D33" i="87" s="1"/>
  <c r="C32" i="87"/>
  <c r="D32" i="87" s="1"/>
  <c r="C30" i="87" l="1"/>
  <c r="C31" i="87"/>
  <c r="D31" i="87" s="1"/>
  <c r="C36" i="87"/>
  <c r="C39" i="87"/>
  <c r="D39" i="87" s="1"/>
  <c r="C38" i="87"/>
  <c r="D38" i="87" s="1"/>
  <c r="C17" i="87" l="1"/>
  <c r="D30" i="87" l="1"/>
  <c r="D36" i="87"/>
  <c r="C29" i="87"/>
  <c r="D29" i="87" s="1"/>
  <c r="C28" i="87"/>
  <c r="D28" i="87" s="1"/>
  <c r="D18" i="87"/>
  <c r="E25" i="87"/>
  <c r="C16" i="87"/>
  <c r="C11" i="87"/>
  <c r="D37" i="87" l="1"/>
  <c r="C24" i="87"/>
  <c r="E24" i="87" s="1"/>
  <c r="E23" i="87"/>
  <c r="E17" i="87"/>
  <c r="E22" i="87"/>
  <c r="C20" i="87"/>
  <c r="D20" i="87" s="1"/>
  <c r="C21" i="87"/>
  <c r="D21" i="87" s="1"/>
  <c r="D11" i="87"/>
  <c r="E16" i="87"/>
  <c r="C22" i="87"/>
  <c r="C23" i="87"/>
  <c r="E26" i="87" l="1"/>
  <c r="E27" i="87" s="1"/>
  <c r="C27" i="87" s="1"/>
  <c r="D24" i="87"/>
  <c r="D23" i="87"/>
  <c r="D22" i="87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C12" i="65"/>
  <c r="F12" i="65" s="1"/>
  <c r="E12" i="65" l="1"/>
  <c r="E14" i="65"/>
  <c r="E38" i="65" s="1"/>
  <c r="D38" i="65"/>
  <c r="D39" i="65"/>
  <c r="F14" i="65"/>
  <c r="F38" i="65" s="1"/>
  <c r="F43" i="65" s="1"/>
  <c r="F44" i="65" s="1"/>
  <c r="F39" i="65" l="1"/>
  <c r="G40" i="65" l="1"/>
  <c r="G41" i="65"/>
  <c r="D41" i="65"/>
  <c r="D40" i="65"/>
  <c r="C40" i="65" s="1"/>
  <c r="E40" i="65" s="1"/>
  <c r="D43" i="65" l="1"/>
  <c r="D44" i="65" s="1"/>
  <c r="C41" i="65"/>
  <c r="E41" i="65" s="1"/>
  <c r="G43" i="65"/>
  <c r="D25" i="87"/>
  <c r="C25" i="87"/>
  <c r="C19" i="87"/>
  <c r="D19" i="87" l="1"/>
  <c r="D26" i="87" s="1"/>
  <c r="C26" i="87"/>
  <c r="D27" i="87" l="1"/>
  <c r="D40" i="87"/>
  <c r="E37" i="87"/>
  <c r="C37" i="87"/>
</calcChain>
</file>

<file path=xl/sharedStrings.xml><?xml version="1.0" encoding="utf-8"?>
<sst xmlns="http://schemas.openxmlformats.org/spreadsheetml/2006/main" count="143" uniqueCount="121">
  <si>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</si>
  <si>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</si>
  <si>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</si>
  <si>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</si>
  <si>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</si>
  <si>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</si>
  <si>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</si>
  <si>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</si>
  <si>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</si>
  <si>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</si>
  <si>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</si>
  <si>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</si>
  <si>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</si>
  <si>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</si>
  <si>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</si>
  <si>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</si>
  <si>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</si>
  <si>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</si>
  <si>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</si>
  <si>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</si>
  <si>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</si>
  <si>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</si>
  <si>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</si>
  <si>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</si>
  <si>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</si>
  <si>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</si>
  <si>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</si>
  <si>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</si>
  <si>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</si>
  <si>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</si>
  <si>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</si>
  <si>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</si>
  <si>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</si>
  <si>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</si>
  <si>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</si>
  <si>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</si>
  <si>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</si>
  <si>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</si>
  <si>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</si>
  <si>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</si>
  <si>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</si>
  <si>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</si>
  <si>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</si>
  <si>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</si>
  <si>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</si>
  <si>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</si>
  <si>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</si>
  <si>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</si>
  <si>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</si>
  <si>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</si>
  <si>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</si>
  <si>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</si>
  <si>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</si>
  <si>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</si>
  <si>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</si>
  <si>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</si>
  <si>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</si>
  <si>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</si>
  <si>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</si>
  <si>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</si>
  <si>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</si>
  <si>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</si>
  <si>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</si>
  <si>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</si>
  <si>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</si>
  <si>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</si>
  <si>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</si>
  <si>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</si>
  <si>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</si>
  <si>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</si>
  <si>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</si>
  <si>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</si>
  <si>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</si>
  <si>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</si>
  <si>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</si>
  <si>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</si>
  <si>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</si>
  <si>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</si>
  <si>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</si>
  <si>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</si>
  <si>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</si>
  <si>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</si>
  <si>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</si>
  <si>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</si>
  <si>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</si>
  <si>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</si>
  <si>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</si>
  <si>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</si>
  <si>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</si>
  <si>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</si>
  <si>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</si>
  <si>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</si>
  <si>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</si>
  <si>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</si>
  <si>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</si>
  <si>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</si>
  <si>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</si>
  <si>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</si>
  <si>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</si>
  <si>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</si>
  <si>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</si>
  <si>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</si>
  <si>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</si>
  <si>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</si>
  <si>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</si>
  <si>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</si>
  <si>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</si>
  <si>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</si>
  <si>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</si>
  <si>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3.9.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</si>
  <si>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</si>
  <si>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</si>
  <si>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</si>
  <si>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</si>
  <si>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Ремонт отмостки</t>
  </si>
  <si>
    <t>Замена почтовых ящиков п.№1,2</t>
  </si>
  <si>
    <t xml:space="preserve">План работ и услуг по содержанию и ремонту общего имущества МКД на 2021 год по адресу: Шукшина, 24                                                                          </t>
  </si>
  <si>
    <t>Дезинфекция мусоростволов, мусороприемных камер</t>
  </si>
  <si>
    <t>Ремонт межпанельных швов арки</t>
  </si>
  <si>
    <t>Ремонт межпанельных швов 30 п.м. (кв.326,220)</t>
  </si>
  <si>
    <t>Установка светодиодного освещения в подъездах с 1 по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</si>
</sst>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8671875" defaultRowHeight="14.4" x14ac:dyDescent="0.3"/>
  <cols>
    <col min="1" max="1" width="5" style="4" customWidth="1"/>
    <col min="2" max="2" width="65.6640625" style="4" customWidth="1"/>
    <col min="3" max="3" width="15.33203125" style="4" customWidth="1"/>
    <col min="4" max="4" width="11.5546875" style="4" customWidth="1"/>
    <col min="5" max="5" width="15.109375" style="4" customWidth="1"/>
    <col min="6" max="6" width="16" style="4" customWidth="1"/>
    <col min="7" max="7" width="24" style="5" customWidth="1"/>
    <col min="8" max="8" width="11.109375" style="6" customWidth="1"/>
    <col min="9" max="9" width="12.88671875" style="6" customWidth="1"/>
    <col min="10" max="16384" width="8.88671875" style="6"/>
  </cols>
  <sheetData>
    <row r="1" spans="1:7" x14ac:dyDescent="0.3">
      <c r="E1" s="110" t="s">
        <v>41</v>
      </c>
      <c r="F1" s="110"/>
      <c r="G1" s="110"/>
    </row>
    <row r="2" spans="1:7" ht="30.6" customHeight="1" x14ac:dyDescent="0.35">
      <c r="A2" s="111" t="s">
        <v>66</v>
      </c>
      <c r="B2" s="111"/>
      <c r="C2" s="111"/>
      <c r="D2" s="111"/>
      <c r="E2" s="111"/>
      <c r="F2" s="111"/>
      <c r="G2" s="111"/>
    </row>
    <row r="3" spans="1:7" ht="16.2" x14ac:dyDescent="0.35">
      <c r="B3" s="7"/>
      <c r="C3" s="8"/>
      <c r="D3" s="8"/>
      <c r="E3" s="8"/>
      <c r="F3" s="8"/>
    </row>
    <row r="4" spans="1:7" x14ac:dyDescent="0.3">
      <c r="B4" s="9" t="s">
        <v>0</v>
      </c>
      <c r="C4" s="112" t="s">
        <v>50</v>
      </c>
      <c r="D4" s="113"/>
      <c r="E4" s="113"/>
      <c r="F4" s="42"/>
    </row>
    <row r="5" spans="1:7" x14ac:dyDescent="0.3">
      <c r="B5" s="9" t="s">
        <v>1</v>
      </c>
      <c r="C5" s="114">
        <v>4</v>
      </c>
      <c r="D5" s="115"/>
      <c r="E5" s="115"/>
      <c r="F5" s="43"/>
    </row>
    <row r="6" spans="1:7" x14ac:dyDescent="0.3">
      <c r="B6" s="10" t="s">
        <v>2</v>
      </c>
      <c r="C6" s="114">
        <v>7505.5</v>
      </c>
      <c r="D6" s="115"/>
      <c r="E6" s="115"/>
      <c r="F6" s="43"/>
    </row>
    <row r="7" spans="1:7" ht="18.75" customHeight="1" x14ac:dyDescent="0.3">
      <c r="B7" s="39" t="s">
        <v>47</v>
      </c>
      <c r="C7" s="107">
        <v>64200</v>
      </c>
      <c r="D7" s="108"/>
      <c r="E7" s="109"/>
      <c r="F7" s="44"/>
    </row>
    <row r="8" spans="1:7" x14ac:dyDescent="0.3">
      <c r="B8" s="56"/>
      <c r="D8" s="38">
        <v>9</v>
      </c>
    </row>
    <row r="9" spans="1:7" x14ac:dyDescent="0.3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 x14ac:dyDescent="0.3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 x14ac:dyDescent="0.3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 x14ac:dyDescent="0.35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5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" x14ac:dyDescent="0.3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95" customHeight="1" x14ac:dyDescent="0.35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5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" x14ac:dyDescent="0.3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5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" x14ac:dyDescent="0.3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" x14ac:dyDescent="0.3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" x14ac:dyDescent="0.3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5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3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" x14ac:dyDescent="0.3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" x14ac:dyDescent="0.3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5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" x14ac:dyDescent="0.3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" x14ac:dyDescent="0.3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" x14ac:dyDescent="0.3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" x14ac:dyDescent="0.3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" x14ac:dyDescent="0.3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" x14ac:dyDescent="0.3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5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" x14ac:dyDescent="0.3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" x14ac:dyDescent="0.35">
      <c r="A35" s="2" t="s">
        <v>74</v>
      </c>
      <c r="B35" s="1"/>
      <c r="C35" s="15"/>
      <c r="D35" s="15"/>
      <c r="E35" s="3"/>
      <c r="F35" s="3"/>
      <c r="G35" s="3"/>
    </row>
    <row r="36" spans="1:7" ht="18" x14ac:dyDescent="0.35">
      <c r="A36" s="2" t="s">
        <v>75</v>
      </c>
      <c r="B36" s="1"/>
      <c r="C36" s="15"/>
      <c r="D36" s="15"/>
      <c r="E36" s="3"/>
      <c r="F36" s="3"/>
      <c r="G36" s="3"/>
    </row>
    <row r="37" spans="1:7" ht="18" x14ac:dyDescent="0.3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" x14ac:dyDescent="0.3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" x14ac:dyDescent="0.3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4.799999999999997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4.799999999999997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2.8" x14ac:dyDescent="0.3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7.399999999999999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7.399999999999999" x14ac:dyDescent="0.3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8.7543572047165394</v>
      </c>
      <c r="G44" s="14"/>
    </row>
    <row r="45" spans="1:7" x14ac:dyDescent="0.3">
      <c r="A45" s="24"/>
      <c r="B45" s="24"/>
      <c r="C45" s="25"/>
      <c r="D45" s="25"/>
      <c r="E45" s="25"/>
      <c r="F45" s="25"/>
    </row>
    <row r="46" spans="1:7" ht="20.399999999999999" x14ac:dyDescent="0.35">
      <c r="A46" s="24"/>
      <c r="B46" s="120" t="s">
        <v>34</v>
      </c>
      <c r="C46" s="120"/>
      <c r="D46" s="26">
        <f>C48/100*88</f>
        <v>1672</v>
      </c>
    </row>
    <row r="47" spans="1:7" x14ac:dyDescent="0.3">
      <c r="A47" s="24"/>
      <c r="B47" s="24"/>
      <c r="C47" s="25"/>
      <c r="D47" s="25"/>
      <c r="E47" s="25"/>
      <c r="F47" s="25"/>
    </row>
    <row r="48" spans="1:7" ht="17.399999999999999" x14ac:dyDescent="0.3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7.399999999999999" x14ac:dyDescent="0.3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7.399999999999999" x14ac:dyDescent="0.3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7.399999999999999" x14ac:dyDescent="0.3">
      <c r="A51" s="27"/>
      <c r="B51" s="28" t="s">
        <v>29</v>
      </c>
      <c r="C51" s="33"/>
      <c r="D51" s="30"/>
      <c r="E51" s="30"/>
      <c r="F51" s="30"/>
      <c r="G51" s="31"/>
    </row>
    <row r="52" spans="1:7" ht="18" x14ac:dyDescent="0.3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" x14ac:dyDescent="0.3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" x14ac:dyDescent="0.3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3">
      <c r="A55" s="27"/>
      <c r="B55" s="30"/>
      <c r="C55" s="30"/>
      <c r="D55" s="30"/>
      <c r="E55" s="31"/>
      <c r="F55" s="6"/>
      <c r="G55" s="6"/>
    </row>
    <row r="56" spans="1:7" x14ac:dyDescent="0.3">
      <c r="A56" s="27"/>
      <c r="B56" s="30"/>
      <c r="C56" s="30"/>
      <c r="D56" s="30"/>
      <c r="E56" s="31"/>
      <c r="F56" s="6"/>
      <c r="G56" s="6"/>
    </row>
    <row r="57" spans="1:7" x14ac:dyDescent="0.3">
      <c r="A57" s="27"/>
      <c r="B57" s="30"/>
      <c r="C57" s="30"/>
      <c r="D57" s="30"/>
      <c r="E57" s="31"/>
      <c r="F57" s="6"/>
      <c r="G57" s="6"/>
    </row>
    <row r="58" spans="1:7" ht="48.75" customHeight="1" x14ac:dyDescent="0.35">
      <c r="A58" s="57" t="s">
        <v>39</v>
      </c>
      <c r="B58" s="57"/>
      <c r="C58" s="35"/>
      <c r="D58" s="57"/>
      <c r="E58" s="30"/>
      <c r="F58" s="30"/>
      <c r="G58" s="31"/>
    </row>
    <row r="59" spans="1:7" x14ac:dyDescent="0.3">
      <c r="A59" s="24"/>
      <c r="B59" s="24"/>
      <c r="C59" s="35"/>
      <c r="D59" s="25"/>
      <c r="E59" s="25"/>
      <c r="F59" s="25"/>
    </row>
    <row r="60" spans="1:7" x14ac:dyDescent="0.3">
      <c r="A60" s="34"/>
      <c r="B60" s="34"/>
      <c r="C60" s="35"/>
      <c r="D60" s="35"/>
      <c r="E60" s="35"/>
      <c r="F60" s="35"/>
    </row>
    <row r="61" spans="1:7" x14ac:dyDescent="0.3">
      <c r="A61" s="34"/>
      <c r="B61" s="34"/>
      <c r="C61" s="35"/>
      <c r="D61" s="35"/>
      <c r="E61" s="35"/>
      <c r="F61" s="35"/>
    </row>
    <row r="62" spans="1:7" x14ac:dyDescent="0.3">
      <c r="A62" s="34"/>
      <c r="B62" s="34"/>
      <c r="C62" s="35"/>
      <c r="D62" s="35"/>
      <c r="E62" s="35"/>
      <c r="F62" s="35"/>
    </row>
    <row r="63" spans="1:7" x14ac:dyDescent="0.3">
      <c r="A63" s="34"/>
      <c r="B63" s="34"/>
      <c r="C63" s="35"/>
      <c r="D63" s="35"/>
      <c r="E63" s="35"/>
      <c r="F63" s="35"/>
    </row>
    <row r="64" spans="1:7" x14ac:dyDescent="0.3">
      <c r="A64" s="34"/>
      <c r="B64" s="34"/>
      <c r="C64" s="35"/>
      <c r="D64" s="35"/>
      <c r="E64" s="35"/>
      <c r="F64" s="35"/>
    </row>
    <row r="65" spans="1:6" x14ac:dyDescent="0.3">
      <c r="A65" s="34"/>
      <c r="B65" s="34"/>
      <c r="C65" s="35"/>
      <c r="D65" s="35"/>
      <c r="E65" s="35"/>
      <c r="F65" s="35"/>
    </row>
    <row r="66" spans="1:6" x14ac:dyDescent="0.3">
      <c r="A66" s="34"/>
      <c r="B66" s="34"/>
      <c r="C66" s="35"/>
      <c r="D66" s="35"/>
      <c r="E66" s="35"/>
      <c r="F66" s="35"/>
    </row>
    <row r="67" spans="1:6" x14ac:dyDescent="0.3">
      <c r="A67" s="34"/>
      <c r="B67" s="34"/>
      <c r="C67" s="35"/>
      <c r="D67" s="35"/>
      <c r="E67" s="35"/>
      <c r="F67" s="35"/>
    </row>
    <row r="68" spans="1:6" x14ac:dyDescent="0.3">
      <c r="A68" s="34"/>
      <c r="B68" s="34"/>
      <c r="C68" s="35"/>
      <c r="D68" s="35"/>
      <c r="E68" s="35"/>
      <c r="F68" s="35"/>
    </row>
    <row r="69" spans="1:6" x14ac:dyDescent="0.3">
      <c r="A69" s="34"/>
      <c r="B69" s="34"/>
      <c r="C69" s="35"/>
      <c r="D69" s="35"/>
      <c r="E69" s="35"/>
      <c r="F69" s="35"/>
    </row>
    <row r="70" spans="1:6" x14ac:dyDescent="0.3">
      <c r="A70" s="34"/>
      <c r="B70" s="34"/>
      <c r="C70" s="35"/>
      <c r="D70" s="35"/>
      <c r="E70" s="35"/>
      <c r="F70" s="35"/>
    </row>
    <row r="71" spans="1:6" x14ac:dyDescent="0.3">
      <c r="C71" s="35"/>
      <c r="D71" s="35"/>
      <c r="E71" s="35"/>
      <c r="F71" s="35"/>
    </row>
    <row r="72" spans="1:6" x14ac:dyDescent="0.3">
      <c r="C72" s="35"/>
      <c r="D72" s="35"/>
      <c r="E72" s="35"/>
      <c r="F72" s="35"/>
    </row>
    <row r="73" spans="1:6" x14ac:dyDescent="0.3">
      <c r="C73" s="35"/>
      <c r="D73" s="35"/>
      <c r="E73" s="35"/>
      <c r="F73" s="35"/>
    </row>
    <row r="74" spans="1:6" x14ac:dyDescent="0.3">
      <c r="C74" s="35"/>
      <c r="D74" s="35"/>
      <c r="E74" s="35"/>
      <c r="F74" s="35"/>
    </row>
    <row r="75" spans="1:6" x14ac:dyDescent="0.3">
      <c r="C75" s="35"/>
      <c r="D75" s="35"/>
      <c r="E75" s="35"/>
      <c r="F75" s="35"/>
    </row>
    <row r="76" spans="1:6" x14ac:dyDescent="0.3">
      <c r="C76" s="35"/>
      <c r="D76" s="35"/>
      <c r="E76" s="35"/>
      <c r="F76" s="35"/>
    </row>
    <row r="77" spans="1:6" x14ac:dyDescent="0.3">
      <c r="C77" s="35"/>
      <c r="D77" s="35"/>
      <c r="E77" s="35"/>
      <c r="F77" s="35"/>
    </row>
    <row r="78" spans="1:6" x14ac:dyDescent="0.3">
      <c r="C78" s="35"/>
      <c r="D78" s="35"/>
      <c r="E78" s="35"/>
      <c r="F78" s="35"/>
    </row>
    <row r="79" spans="1:6" x14ac:dyDescent="0.3">
      <c r="C79" s="35"/>
      <c r="D79" s="35"/>
      <c r="E79" s="35"/>
      <c r="F79" s="35"/>
    </row>
    <row r="80" spans="1:6" x14ac:dyDescent="0.3">
      <c r="C80" s="35"/>
      <c r="D80" s="35"/>
      <c r="E80" s="35"/>
      <c r="F80" s="35"/>
    </row>
    <row r="81" spans="3:6" x14ac:dyDescent="0.3">
      <c r="C81" s="35"/>
      <c r="D81" s="35"/>
      <c r="E81" s="35"/>
      <c r="F81" s="35"/>
    </row>
    <row r="82" spans="3:6" x14ac:dyDescent="0.3">
      <c r="C82" s="35"/>
      <c r="D82" s="35"/>
      <c r="E82" s="35"/>
      <c r="F82" s="35"/>
    </row>
    <row r="83" spans="3:6" x14ac:dyDescent="0.3">
      <c r="C83" s="35"/>
      <c r="D83" s="35"/>
      <c r="E83" s="35"/>
      <c r="F83" s="35"/>
    </row>
    <row r="84" spans="3:6" x14ac:dyDescent="0.3">
      <c r="C84" s="35"/>
      <c r="D84" s="35"/>
      <c r="E84" s="35"/>
      <c r="F84" s="35"/>
    </row>
    <row r="85" spans="3:6" x14ac:dyDescent="0.3">
      <c r="C85" s="35"/>
      <c r="D85" s="35"/>
      <c r="E85" s="35"/>
      <c r="F85" s="35"/>
    </row>
    <row r="86" spans="3:6" x14ac:dyDescent="0.3">
      <c r="C86" s="35"/>
      <c r="D86" s="35"/>
      <c r="E86" s="35"/>
      <c r="F86" s="35"/>
    </row>
    <row r="87" spans="3:6" x14ac:dyDescent="0.3">
      <c r="C87" s="35"/>
      <c r="D87" s="35"/>
      <c r="E87" s="35"/>
      <c r="F87" s="35"/>
    </row>
    <row r="88" spans="3:6" x14ac:dyDescent="0.3">
      <c r="C88" s="35"/>
      <c r="D88" s="35"/>
      <c r="E88" s="35"/>
      <c r="F88" s="35"/>
    </row>
    <row r="89" spans="3:6" x14ac:dyDescent="0.3">
      <c r="C89" s="35"/>
      <c r="D89" s="35"/>
      <c r="E89" s="35"/>
      <c r="F89" s="35"/>
    </row>
    <row r="90" spans="3:6" x14ac:dyDescent="0.3">
      <c r="C90" s="35"/>
      <c r="D90" s="35"/>
      <c r="E90" s="35"/>
      <c r="F90" s="35"/>
    </row>
    <row r="91" spans="3:6" x14ac:dyDescent="0.3">
      <c r="C91" s="35"/>
      <c r="D91" s="35"/>
      <c r="E91" s="35"/>
      <c r="F91" s="35"/>
    </row>
    <row r="92" spans="3:6" x14ac:dyDescent="0.3">
      <c r="C92" s="35"/>
      <c r="D92" s="35"/>
      <c r="E92" s="35"/>
      <c r="F92" s="35"/>
    </row>
    <row r="93" spans="3:6" x14ac:dyDescent="0.3">
      <c r="C93" s="35"/>
      <c r="D93" s="35"/>
      <c r="E93" s="35"/>
      <c r="F93" s="35"/>
    </row>
    <row r="94" spans="3:6" x14ac:dyDescent="0.3">
      <c r="C94" s="35"/>
      <c r="D94" s="35"/>
      <c r="E94" s="35"/>
      <c r="F94" s="35"/>
    </row>
    <row r="95" spans="3:6" x14ac:dyDescent="0.3">
      <c r="C95" s="35"/>
      <c r="D95" s="35"/>
      <c r="E95" s="35"/>
      <c r="F95" s="35"/>
    </row>
    <row r="96" spans="3:6" x14ac:dyDescent="0.3">
      <c r="C96" s="35"/>
      <c r="D96" s="35"/>
      <c r="E96" s="35"/>
      <c r="F96" s="35"/>
    </row>
    <row r="97" spans="3:6" x14ac:dyDescent="0.3">
      <c r="C97" s="35"/>
      <c r="D97" s="35"/>
      <c r="E97" s="35"/>
      <c r="F97" s="35"/>
    </row>
    <row r="98" spans="3:6" x14ac:dyDescent="0.3">
      <c r="C98" s="35"/>
      <c r="D98" s="35"/>
      <c r="E98" s="35"/>
      <c r="F98" s="35"/>
    </row>
    <row r="99" spans="3:6" x14ac:dyDescent="0.3">
      <c r="C99" s="35"/>
      <c r="D99" s="35"/>
      <c r="E99" s="35"/>
      <c r="F99" s="35"/>
    </row>
    <row r="100" spans="3:6" x14ac:dyDescent="0.3">
      <c r="C100" s="35"/>
      <c r="D100" s="35"/>
      <c r="E100" s="35"/>
      <c r="F100" s="35"/>
    </row>
    <row r="101" spans="3:6" x14ac:dyDescent="0.3">
      <c r="C101" s="35"/>
      <c r="D101" s="35"/>
      <c r="E101" s="35"/>
      <c r="F101" s="35"/>
    </row>
    <row r="102" spans="3:6" x14ac:dyDescent="0.3">
      <c r="D102" s="35"/>
      <c r="E102" s="35"/>
      <c r="F102" s="35"/>
    </row>
    <row r="103" spans="3:6" x14ac:dyDescent="0.3">
      <c r="D103" s="35"/>
      <c r="E103" s="35"/>
      <c r="F103" s="35"/>
    </row>
    <row r="104" spans="3:6" x14ac:dyDescent="0.3">
      <c r="D104" s="35"/>
      <c r="E104" s="35"/>
      <c r="F104" s="35"/>
    </row>
    <row r="105" spans="3:6" x14ac:dyDescent="0.3">
      <c r="D105" s="35"/>
      <c r="E105" s="35"/>
      <c r="F105" s="35"/>
    </row>
    <row r="106" spans="3:6" x14ac:dyDescent="0.3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="77" zoomScaleNormal="77" workbookViewId="0">
      <selection activeCell="D28" sqref="D28"/>
    </sheetView>
  </sheetViews>
  <sheetFormatPr defaultColWidth="8.88671875" defaultRowHeight="18" x14ac:dyDescent="0.35"/>
  <cols>
    <col min="1" max="1" width="5" style="64" customWidth="1"/>
    <col min="2" max="2" width="69.6640625" style="64" customWidth="1"/>
    <col min="3" max="3" width="21" style="64" customWidth="1"/>
    <col min="4" max="4" width="11.5546875" style="64" customWidth="1"/>
    <col min="5" max="5" width="15.109375" style="64" customWidth="1"/>
    <col min="6" max="6" width="11.109375" style="67" customWidth="1"/>
    <col min="7" max="7" width="12.88671875" style="67" customWidth="1"/>
    <col min="8" max="16384" width="8.88671875" style="67"/>
  </cols>
  <sheetData>
    <row r="1" spans="1:5" x14ac:dyDescent="0.35">
      <c r="E1" s="104"/>
    </row>
    <row r="2" spans="1:5" ht="35.25" customHeight="1" x14ac:dyDescent="0.35">
      <c r="A2" s="134" t="s">
        <v>116</v>
      </c>
      <c r="B2" s="134"/>
      <c r="C2" s="134"/>
      <c r="D2" s="134"/>
      <c r="E2" s="134"/>
    </row>
    <row r="3" spans="1:5" x14ac:dyDescent="0.35">
      <c r="B3" s="80"/>
      <c r="C3" s="81"/>
      <c r="D3" s="81"/>
      <c r="E3" s="81"/>
    </row>
    <row r="4" spans="1:5" x14ac:dyDescent="0.35">
      <c r="B4" s="65" t="s">
        <v>0</v>
      </c>
      <c r="C4" s="135" t="s">
        <v>93</v>
      </c>
      <c r="D4" s="136"/>
      <c r="E4" s="136"/>
    </row>
    <row r="5" spans="1:5" x14ac:dyDescent="0.35">
      <c r="B5" s="65" t="s">
        <v>1</v>
      </c>
      <c r="C5" s="137">
        <v>10</v>
      </c>
      <c r="D5" s="138"/>
      <c r="E5" s="138"/>
    </row>
    <row r="6" spans="1:5" x14ac:dyDescent="0.35">
      <c r="B6" s="68" t="s">
        <v>2</v>
      </c>
      <c r="C6" s="137">
        <v>19072.189999999999</v>
      </c>
      <c r="D6" s="138"/>
      <c r="E6" s="138"/>
    </row>
    <row r="7" spans="1:5" x14ac:dyDescent="0.35">
      <c r="B7" s="68" t="s">
        <v>88</v>
      </c>
      <c r="C7" s="69">
        <v>2025</v>
      </c>
      <c r="D7" s="70"/>
      <c r="E7" s="71"/>
    </row>
    <row r="8" spans="1:5" x14ac:dyDescent="0.35">
      <c r="B8" s="79" t="s">
        <v>89</v>
      </c>
      <c r="C8" s="76">
        <v>2379425.34</v>
      </c>
      <c r="D8" s="77"/>
      <c r="E8" s="78"/>
    </row>
    <row r="9" spans="1:5" x14ac:dyDescent="0.35">
      <c r="B9" s="72" t="s">
        <v>86</v>
      </c>
      <c r="C9" s="106">
        <v>9.48</v>
      </c>
      <c r="D9" s="63"/>
      <c r="E9" s="46"/>
    </row>
    <row r="10" spans="1:5" x14ac:dyDescent="0.35">
      <c r="B10" s="72" t="s">
        <v>90</v>
      </c>
      <c r="C10" s="106">
        <v>40700</v>
      </c>
      <c r="D10" s="63"/>
      <c r="E10" s="46"/>
    </row>
    <row r="11" spans="1:5" x14ac:dyDescent="0.35">
      <c r="B11" s="72" t="s">
        <v>87</v>
      </c>
      <c r="C11" s="73">
        <f>C6*C9*12</f>
        <v>2169652.3344000001</v>
      </c>
      <c r="D11" s="63">
        <f>C11/12</f>
        <v>180804.36120000001</v>
      </c>
      <c r="E11" s="46"/>
    </row>
    <row r="12" spans="1:5" x14ac:dyDescent="0.35">
      <c r="A12" s="146"/>
      <c r="B12" s="147"/>
      <c r="C12" s="147"/>
      <c r="D12" s="147"/>
      <c r="E12" s="136"/>
    </row>
    <row r="13" spans="1:5" x14ac:dyDescent="0.35">
      <c r="A13" s="82"/>
      <c r="B13" s="83"/>
      <c r="C13" s="83"/>
      <c r="D13" s="84"/>
      <c r="E13" s="85"/>
    </row>
    <row r="14" spans="1:5" ht="18.75" customHeight="1" x14ac:dyDescent="0.35">
      <c r="A14" s="148" t="s">
        <v>4</v>
      </c>
      <c r="B14" s="126" t="s">
        <v>5</v>
      </c>
      <c r="C14" s="150" t="s">
        <v>32</v>
      </c>
      <c r="D14" s="152" t="s">
        <v>43</v>
      </c>
      <c r="E14" s="153"/>
    </row>
    <row r="15" spans="1:5" ht="72" x14ac:dyDescent="0.35">
      <c r="A15" s="149"/>
      <c r="B15" s="127"/>
      <c r="C15" s="151"/>
      <c r="D15" s="86" t="s">
        <v>6</v>
      </c>
      <c r="E15" s="86" t="s">
        <v>42</v>
      </c>
    </row>
    <row r="16" spans="1:5" x14ac:dyDescent="0.35">
      <c r="A16" s="87" t="s">
        <v>7</v>
      </c>
      <c r="B16" s="13" t="s">
        <v>31</v>
      </c>
      <c r="C16" s="15">
        <f>D16*C6</f>
        <v>92309.39959999999</v>
      </c>
      <c r="D16" s="15">
        <v>4.84</v>
      </c>
      <c r="E16" s="15">
        <f>C16*12</f>
        <v>1107712.7951999998</v>
      </c>
    </row>
    <row r="17" spans="1:5" x14ac:dyDescent="0.35">
      <c r="A17" s="75" t="s">
        <v>10</v>
      </c>
      <c r="B17" s="18" t="s">
        <v>11</v>
      </c>
      <c r="C17" s="15">
        <f>0.67*C6</f>
        <v>12778.3673</v>
      </c>
      <c r="D17" s="15">
        <v>0.67</v>
      </c>
      <c r="E17" s="15">
        <f>C17*12</f>
        <v>153340.40760000001</v>
      </c>
    </row>
    <row r="18" spans="1:5" x14ac:dyDescent="0.35">
      <c r="A18" s="75" t="s">
        <v>12</v>
      </c>
      <c r="B18" s="18" t="s">
        <v>33</v>
      </c>
      <c r="C18" s="15">
        <v>2700</v>
      </c>
      <c r="D18" s="15">
        <f>C18/C6</f>
        <v>0.14156738161689875</v>
      </c>
      <c r="E18" s="15">
        <v>32400</v>
      </c>
    </row>
    <row r="19" spans="1:5" x14ac:dyDescent="0.35">
      <c r="A19" s="88" t="s">
        <v>13</v>
      </c>
      <c r="B19" s="46" t="s">
        <v>58</v>
      </c>
      <c r="C19" s="15">
        <f>E19/12</f>
        <v>875.69999999999993</v>
      </c>
      <c r="D19" s="15">
        <f>C19/C6</f>
        <v>4.5915020771080825E-2</v>
      </c>
      <c r="E19" s="3">
        <v>10508.4</v>
      </c>
    </row>
    <row r="20" spans="1:5" x14ac:dyDescent="0.35">
      <c r="A20" s="88" t="s">
        <v>14</v>
      </c>
      <c r="B20" s="1" t="s">
        <v>38</v>
      </c>
      <c r="C20" s="15">
        <f t="shared" ref="C20" si="0">E20/12</f>
        <v>168.75</v>
      </c>
      <c r="D20" s="54">
        <f>C20/C7</f>
        <v>8.3333333333333329E-2</v>
      </c>
      <c r="E20" s="15">
        <v>2025</v>
      </c>
    </row>
    <row r="21" spans="1:5" x14ac:dyDescent="0.35">
      <c r="A21" s="88" t="s">
        <v>45</v>
      </c>
      <c r="B21" s="1" t="s">
        <v>85</v>
      </c>
      <c r="C21" s="15">
        <f>E21/12</f>
        <v>354.375</v>
      </c>
      <c r="D21" s="54">
        <f>C21/C6</f>
        <v>1.8580718837217961E-2</v>
      </c>
      <c r="E21" s="15">
        <v>4252.5</v>
      </c>
    </row>
    <row r="22" spans="1:5" s="89" customFormat="1" x14ac:dyDescent="0.35">
      <c r="A22" s="88" t="s">
        <v>94</v>
      </c>
      <c r="B22" s="1" t="s">
        <v>37</v>
      </c>
      <c r="C22" s="15">
        <f>C11*12%/12</f>
        <v>21696.523343999997</v>
      </c>
      <c r="D22" s="15">
        <f>C22/C6</f>
        <v>1.1375999999999999</v>
      </c>
      <c r="E22" s="3">
        <f>C11*12%</f>
        <v>260358.28012799998</v>
      </c>
    </row>
    <row r="23" spans="1:5" ht="36" x14ac:dyDescent="0.35">
      <c r="A23" s="88" t="s">
        <v>95</v>
      </c>
      <c r="B23" s="1" t="s">
        <v>83</v>
      </c>
      <c r="C23" s="15">
        <f>C11*0.9%/12</f>
        <v>1627.2392508000003</v>
      </c>
      <c r="D23" s="15">
        <f>C23/C6</f>
        <v>8.5320000000000021E-2</v>
      </c>
      <c r="E23" s="3">
        <f>C11*0.9%</f>
        <v>19526.871009600003</v>
      </c>
    </row>
    <row r="24" spans="1:5" s="89" customFormat="1" x14ac:dyDescent="0.35">
      <c r="A24" s="88" t="s">
        <v>96</v>
      </c>
      <c r="B24" s="1" t="s">
        <v>84</v>
      </c>
      <c r="C24" s="15">
        <f>C11*2.5%/12</f>
        <v>4520.1090300000005</v>
      </c>
      <c r="D24" s="15">
        <f>C24/C6</f>
        <v>0.23700000000000004</v>
      </c>
      <c r="E24" s="3">
        <f>C24*12</f>
        <v>54241.30836000001</v>
      </c>
    </row>
    <row r="25" spans="1:5" s="91" customFormat="1" x14ac:dyDescent="0.35">
      <c r="A25" s="88" t="s">
        <v>97</v>
      </c>
      <c r="B25" s="48" t="s">
        <v>92</v>
      </c>
      <c r="C25" s="49">
        <f>E25/12</f>
        <v>1982.8544499999998</v>
      </c>
      <c r="D25" s="49">
        <f>E25/C6/12</f>
        <v>0.10396574541256143</v>
      </c>
      <c r="E25" s="50">
        <f>C8*1%</f>
        <v>23794.253399999998</v>
      </c>
    </row>
    <row r="26" spans="1:5" s="93" customFormat="1" x14ac:dyDescent="0.35">
      <c r="A26" s="92"/>
      <c r="B26" s="63" t="s">
        <v>105</v>
      </c>
      <c r="C26" s="14">
        <f>SUM(C16:C25)</f>
        <v>139013.31797479998</v>
      </c>
      <c r="D26" s="14">
        <f>SUM(D16:D25)</f>
        <v>7.363282199971092</v>
      </c>
      <c r="E26" s="14">
        <f>SUM(E16:E25)</f>
        <v>1668159.8156975999</v>
      </c>
    </row>
    <row r="27" spans="1:5" ht="36" x14ac:dyDescent="0.35">
      <c r="A27" s="88"/>
      <c r="B27" s="74" t="s">
        <v>91</v>
      </c>
      <c r="C27" s="101">
        <f>E27/12</f>
        <v>41791.04322520001</v>
      </c>
      <c r="D27" s="101">
        <f>C27/C6</f>
        <v>2.1912031720111855</v>
      </c>
      <c r="E27" s="101">
        <f>C11-E26</f>
        <v>501492.51870240015</v>
      </c>
    </row>
    <row r="28" spans="1:5" x14ac:dyDescent="0.35">
      <c r="A28" s="90" t="s">
        <v>98</v>
      </c>
      <c r="B28" s="48" t="s">
        <v>120</v>
      </c>
      <c r="C28" s="15">
        <f>E28/12</f>
        <v>17916.666666666668</v>
      </c>
      <c r="D28" s="54">
        <f>C28/C6</f>
        <v>0.93941318048250722</v>
      </c>
      <c r="E28" s="50">
        <v>215000</v>
      </c>
    </row>
    <row r="29" spans="1:5" x14ac:dyDescent="0.35">
      <c r="A29" s="90" t="s">
        <v>99</v>
      </c>
      <c r="B29" s="1" t="s">
        <v>114</v>
      </c>
      <c r="C29" s="15">
        <f t="shared" ref="C29:C36" si="1">E29/12</f>
        <v>8750</v>
      </c>
      <c r="D29" s="54">
        <f>C29/C6</f>
        <v>0.45878318116587558</v>
      </c>
      <c r="E29" s="15">
        <v>105000</v>
      </c>
    </row>
    <row r="30" spans="1:5" x14ac:dyDescent="0.35">
      <c r="A30" s="90" t="s">
        <v>100</v>
      </c>
      <c r="B30" s="48" t="s">
        <v>107</v>
      </c>
      <c r="C30" s="15">
        <f t="shared" si="1"/>
        <v>2083.3333333333335</v>
      </c>
      <c r="D30" s="54">
        <f>C30/C6</f>
        <v>0.10923409075377991</v>
      </c>
      <c r="E30" s="50">
        <v>25000</v>
      </c>
    </row>
    <row r="31" spans="1:5" x14ac:dyDescent="0.35">
      <c r="A31" s="90" t="s">
        <v>101</v>
      </c>
      <c r="B31" s="1" t="s">
        <v>119</v>
      </c>
      <c r="C31" s="15">
        <f t="shared" si="1"/>
        <v>1166.6666666666667</v>
      </c>
      <c r="D31" s="54">
        <f>C31/C6</f>
        <v>6.1171090822116747E-2</v>
      </c>
      <c r="E31" s="50">
        <v>14000</v>
      </c>
    </row>
    <row r="32" spans="1:5" x14ac:dyDescent="0.35">
      <c r="A32" s="90" t="s">
        <v>102</v>
      </c>
      <c r="B32" s="1" t="s">
        <v>117</v>
      </c>
      <c r="C32" s="15">
        <f t="shared" si="1"/>
        <v>8333.3333333333339</v>
      </c>
      <c r="D32" s="54">
        <f>C32/C6</f>
        <v>0.43693636301511962</v>
      </c>
      <c r="E32" s="50">
        <v>100000</v>
      </c>
    </row>
    <row r="33" spans="1:6" x14ac:dyDescent="0.35">
      <c r="A33" s="90" t="s">
        <v>108</v>
      </c>
      <c r="B33" s="1" t="s">
        <v>115</v>
      </c>
      <c r="C33" s="15">
        <f t="shared" si="1"/>
        <v>1250</v>
      </c>
      <c r="D33" s="54">
        <f>C33/C6</f>
        <v>6.5540454452267943E-2</v>
      </c>
      <c r="E33" s="50">
        <v>15000</v>
      </c>
    </row>
    <row r="34" spans="1:6" x14ac:dyDescent="0.35">
      <c r="A34" s="90" t="s">
        <v>103</v>
      </c>
      <c r="B34" s="1" t="s">
        <v>118</v>
      </c>
      <c r="C34" s="15">
        <f t="shared" si="1"/>
        <v>916.66666666666663</v>
      </c>
      <c r="D34" s="54">
        <f>C34/C6</f>
        <v>4.8062999931663151E-2</v>
      </c>
      <c r="E34" s="50">
        <v>11000</v>
      </c>
    </row>
    <row r="35" spans="1:6" x14ac:dyDescent="0.35">
      <c r="A35" s="90" t="s">
        <v>104</v>
      </c>
      <c r="B35" s="1"/>
      <c r="C35" s="15">
        <f t="shared" si="1"/>
        <v>0</v>
      </c>
      <c r="D35" s="54">
        <f>C35/C6</f>
        <v>0</v>
      </c>
      <c r="E35" s="50"/>
    </row>
    <row r="36" spans="1:6" x14ac:dyDescent="0.35">
      <c r="A36" s="90" t="s">
        <v>109</v>
      </c>
      <c r="B36" s="1"/>
      <c r="C36" s="15">
        <f t="shared" si="1"/>
        <v>0</v>
      </c>
      <c r="D36" s="54">
        <f>C36/C6</f>
        <v>0</v>
      </c>
      <c r="E36" s="3"/>
    </row>
    <row r="37" spans="1:6" x14ac:dyDescent="0.35">
      <c r="A37" s="75"/>
      <c r="B37" s="22" t="s">
        <v>106</v>
      </c>
      <c r="C37" s="14">
        <f ca="1">SUM(C28:C39)</f>
        <v>20666.666666666668</v>
      </c>
      <c r="D37" s="14">
        <f>SUM(D28:D36)</f>
        <v>2.1191413606233298</v>
      </c>
      <c r="E37" s="14">
        <f ca="1">SUM(E28:E39)</f>
        <v>345000</v>
      </c>
      <c r="F37" s="102"/>
    </row>
    <row r="38" spans="1:6" x14ac:dyDescent="0.35">
      <c r="A38" s="90" t="s">
        <v>110</v>
      </c>
      <c r="B38" s="105" t="s">
        <v>113</v>
      </c>
      <c r="C38" s="101">
        <f>E38/12</f>
        <v>0</v>
      </c>
      <c r="D38" s="101">
        <f>C38/C6</f>
        <v>0</v>
      </c>
      <c r="E38" s="101">
        <v>0</v>
      </c>
    </row>
    <row r="39" spans="1:6" ht="18" customHeight="1" x14ac:dyDescent="0.35">
      <c r="A39" s="18"/>
      <c r="B39" s="18"/>
      <c r="C39" s="15">
        <f>E39/12</f>
        <v>0</v>
      </c>
      <c r="D39" s="54">
        <f>C39/C6</f>
        <v>0</v>
      </c>
      <c r="E39" s="15">
        <v>0</v>
      </c>
    </row>
    <row r="40" spans="1:6" ht="33" customHeight="1" x14ac:dyDescent="0.35">
      <c r="A40" s="75"/>
      <c r="B40" s="116" t="s">
        <v>112</v>
      </c>
      <c r="C40" s="139"/>
      <c r="D40" s="103">
        <f>D26+D37</f>
        <v>9.4824235605944214</v>
      </c>
      <c r="E40" s="100"/>
    </row>
    <row r="41" spans="1:6" x14ac:dyDescent="0.35">
      <c r="A41" s="94"/>
      <c r="B41" s="94"/>
      <c r="C41" s="95"/>
      <c r="D41" s="26"/>
      <c r="E41" s="95"/>
    </row>
    <row r="42" spans="1:6" x14ac:dyDescent="0.35">
      <c r="A42" s="94"/>
      <c r="B42" s="94"/>
      <c r="C42" s="95"/>
      <c r="D42" s="95"/>
      <c r="E42" s="95"/>
    </row>
    <row r="43" spans="1:6" x14ac:dyDescent="0.35">
      <c r="A43" s="96"/>
      <c r="B43" s="140" t="s">
        <v>111</v>
      </c>
      <c r="C43" s="141"/>
      <c r="D43" s="141"/>
      <c r="E43" s="142"/>
    </row>
    <row r="44" spans="1:6" ht="40.5" customHeight="1" x14ac:dyDescent="0.35">
      <c r="A44" s="96"/>
      <c r="B44" s="143"/>
      <c r="C44" s="144"/>
      <c r="D44" s="144"/>
      <c r="E44" s="145"/>
    </row>
    <row r="45" spans="1:6" ht="46.5" customHeight="1" x14ac:dyDescent="0.35">
      <c r="A45" s="57"/>
      <c r="B45" s="57"/>
      <c r="C45" s="98"/>
      <c r="D45" s="57"/>
      <c r="E45" s="97"/>
    </row>
    <row r="46" spans="1:6" x14ac:dyDescent="0.35">
      <c r="A46" s="94"/>
      <c r="B46" s="94"/>
      <c r="C46" s="98"/>
      <c r="D46" s="95"/>
      <c r="E46" s="95"/>
    </row>
    <row r="47" spans="1:6" x14ac:dyDescent="0.35">
      <c r="A47" s="99"/>
      <c r="B47" s="99"/>
      <c r="C47" s="98"/>
      <c r="D47" s="98"/>
      <c r="E47" s="98"/>
    </row>
    <row r="48" spans="1:6" x14ac:dyDescent="0.35">
      <c r="A48" s="99"/>
      <c r="B48" s="99"/>
      <c r="C48" s="98"/>
      <c r="D48" s="98"/>
      <c r="E48" s="98"/>
    </row>
    <row r="49" spans="1:5" x14ac:dyDescent="0.35">
      <c r="A49" s="99"/>
      <c r="B49" s="99"/>
      <c r="C49" s="98"/>
      <c r="D49" s="98"/>
      <c r="E49" s="98"/>
    </row>
    <row r="50" spans="1:5" x14ac:dyDescent="0.35">
      <c r="A50" s="99"/>
      <c r="B50" s="99"/>
      <c r="C50" s="98"/>
      <c r="D50" s="98"/>
      <c r="E50" s="98"/>
    </row>
    <row r="51" spans="1:5" x14ac:dyDescent="0.35">
      <c r="A51" s="99"/>
      <c r="B51" s="99"/>
      <c r="C51" s="98"/>
      <c r="D51" s="98"/>
      <c r="E51" s="98"/>
    </row>
    <row r="52" spans="1:5" s="66" customFormat="1" x14ac:dyDescent="0.35">
      <c r="A52" s="99"/>
      <c r="B52" s="99"/>
      <c r="C52" s="98"/>
      <c r="D52" s="98"/>
      <c r="E52" s="98"/>
    </row>
    <row r="53" spans="1:5" s="66" customFormat="1" x14ac:dyDescent="0.35">
      <c r="A53" s="99"/>
      <c r="B53" s="99"/>
      <c r="C53" s="98"/>
      <c r="D53" s="98"/>
      <c r="E53" s="98"/>
    </row>
    <row r="54" spans="1:5" s="66" customFormat="1" x14ac:dyDescent="0.35">
      <c r="A54" s="99"/>
      <c r="B54" s="99"/>
      <c r="C54" s="98"/>
      <c r="D54" s="98"/>
      <c r="E54" s="98"/>
    </row>
    <row r="55" spans="1:5" s="66" customFormat="1" x14ac:dyDescent="0.35">
      <c r="A55" s="99"/>
      <c r="B55" s="99"/>
      <c r="C55" s="98"/>
      <c r="D55" s="98"/>
      <c r="E55" s="98"/>
    </row>
    <row r="56" spans="1:5" s="66" customFormat="1" x14ac:dyDescent="0.35">
      <c r="A56" s="99"/>
      <c r="B56" s="99"/>
      <c r="C56" s="98"/>
      <c r="D56" s="98"/>
      <c r="E56" s="98"/>
    </row>
    <row r="57" spans="1:5" s="66" customFormat="1" x14ac:dyDescent="0.35">
      <c r="A57" s="99"/>
      <c r="B57" s="99"/>
      <c r="C57" s="98"/>
      <c r="D57" s="98"/>
      <c r="E57" s="98"/>
    </row>
    <row r="58" spans="1:5" s="66" customFormat="1" x14ac:dyDescent="0.35">
      <c r="A58" s="64"/>
      <c r="B58" s="64"/>
      <c r="C58" s="98"/>
      <c r="D58" s="98"/>
      <c r="E58" s="98"/>
    </row>
    <row r="59" spans="1:5" s="66" customFormat="1" x14ac:dyDescent="0.35">
      <c r="A59" s="64"/>
      <c r="B59" s="64"/>
      <c r="C59" s="98"/>
      <c r="D59" s="98"/>
      <c r="E59" s="98"/>
    </row>
    <row r="60" spans="1:5" s="66" customFormat="1" x14ac:dyDescent="0.35">
      <c r="A60" s="64"/>
      <c r="B60" s="64"/>
      <c r="C60" s="98"/>
      <c r="D60" s="98"/>
      <c r="E60" s="98"/>
    </row>
    <row r="61" spans="1:5" s="66" customFormat="1" x14ac:dyDescent="0.35">
      <c r="A61" s="64"/>
      <c r="B61" s="64"/>
      <c r="C61" s="98"/>
      <c r="D61" s="98"/>
      <c r="E61" s="98"/>
    </row>
    <row r="62" spans="1:5" s="66" customFormat="1" x14ac:dyDescent="0.35">
      <c r="A62" s="64"/>
      <c r="B62" s="64"/>
      <c r="C62" s="98"/>
      <c r="D62" s="98"/>
      <c r="E62" s="98"/>
    </row>
    <row r="63" spans="1:5" s="66" customFormat="1" x14ac:dyDescent="0.35">
      <c r="A63" s="64"/>
      <c r="B63" s="64"/>
      <c r="C63" s="98"/>
      <c r="D63" s="98"/>
      <c r="E63" s="98"/>
    </row>
    <row r="64" spans="1:5" s="66" customFormat="1" x14ac:dyDescent="0.35">
      <c r="A64" s="64"/>
      <c r="B64" s="64"/>
      <c r="C64" s="98"/>
      <c r="D64" s="98"/>
      <c r="E64" s="98"/>
    </row>
    <row r="65" spans="1:5" s="66" customFormat="1" x14ac:dyDescent="0.35">
      <c r="A65" s="64"/>
      <c r="B65" s="64"/>
      <c r="C65" s="98"/>
      <c r="D65" s="98"/>
      <c r="E65" s="98"/>
    </row>
    <row r="66" spans="1:5" s="66" customFormat="1" x14ac:dyDescent="0.35">
      <c r="A66" s="64"/>
      <c r="B66" s="64"/>
      <c r="C66" s="98"/>
      <c r="D66" s="98"/>
      <c r="E66" s="98"/>
    </row>
    <row r="67" spans="1:5" s="66" customFormat="1" x14ac:dyDescent="0.35">
      <c r="A67" s="64"/>
      <c r="B67" s="64"/>
      <c r="C67" s="98"/>
      <c r="D67" s="98"/>
      <c r="E67" s="98"/>
    </row>
    <row r="68" spans="1:5" s="66" customFormat="1" x14ac:dyDescent="0.35">
      <c r="A68" s="64"/>
      <c r="B68" s="64"/>
      <c r="C68" s="98"/>
      <c r="D68" s="98"/>
      <c r="E68" s="98"/>
    </row>
    <row r="69" spans="1:5" s="66" customFormat="1" x14ac:dyDescent="0.35">
      <c r="A69" s="64"/>
      <c r="B69" s="64"/>
      <c r="C69" s="98"/>
      <c r="D69" s="98"/>
      <c r="E69" s="98"/>
    </row>
    <row r="70" spans="1:5" s="66" customFormat="1" x14ac:dyDescent="0.35">
      <c r="A70" s="64"/>
      <c r="B70" s="64"/>
      <c r="C70" s="98"/>
      <c r="D70" s="98"/>
      <c r="E70" s="98"/>
    </row>
    <row r="71" spans="1:5" s="66" customFormat="1" x14ac:dyDescent="0.35">
      <c r="A71" s="64"/>
      <c r="B71" s="64"/>
      <c r="C71" s="98"/>
      <c r="D71" s="98"/>
      <c r="E71" s="98"/>
    </row>
    <row r="72" spans="1:5" s="66" customFormat="1" x14ac:dyDescent="0.35">
      <c r="A72" s="64"/>
      <c r="B72" s="64"/>
      <c r="C72" s="98"/>
      <c r="D72" s="98"/>
      <c r="E72" s="98"/>
    </row>
    <row r="73" spans="1:5" s="66" customFormat="1" x14ac:dyDescent="0.35">
      <c r="A73" s="64"/>
      <c r="B73" s="64"/>
      <c r="C73" s="98"/>
      <c r="D73" s="98"/>
      <c r="E73" s="98"/>
    </row>
    <row r="74" spans="1:5" s="66" customFormat="1" x14ac:dyDescent="0.35">
      <c r="A74" s="64"/>
      <c r="B74" s="64"/>
      <c r="C74" s="98"/>
      <c r="D74" s="98"/>
      <c r="E74" s="98"/>
    </row>
    <row r="75" spans="1:5" s="66" customFormat="1" x14ac:dyDescent="0.35">
      <c r="A75" s="64"/>
      <c r="B75" s="64"/>
      <c r="C75" s="98"/>
      <c r="D75" s="98"/>
      <c r="E75" s="98"/>
    </row>
    <row r="76" spans="1:5" s="66" customFormat="1" x14ac:dyDescent="0.35">
      <c r="A76" s="64"/>
      <c r="B76" s="64"/>
      <c r="C76" s="98"/>
      <c r="D76" s="98"/>
      <c r="E76" s="98"/>
    </row>
    <row r="77" spans="1:5" s="66" customFormat="1" x14ac:dyDescent="0.35">
      <c r="A77" s="64"/>
      <c r="B77" s="64"/>
      <c r="C77" s="98"/>
      <c r="D77" s="98"/>
      <c r="E77" s="98"/>
    </row>
    <row r="78" spans="1:5" s="66" customFormat="1" x14ac:dyDescent="0.35">
      <c r="A78" s="64"/>
      <c r="B78" s="64"/>
      <c r="C78" s="98"/>
      <c r="D78" s="98"/>
      <c r="E78" s="98"/>
    </row>
    <row r="79" spans="1:5" s="66" customFormat="1" x14ac:dyDescent="0.35">
      <c r="A79" s="64"/>
      <c r="B79" s="64"/>
      <c r="C79" s="98"/>
      <c r="D79" s="98"/>
      <c r="E79" s="98"/>
    </row>
    <row r="80" spans="1:5" s="66" customFormat="1" x14ac:dyDescent="0.35">
      <c r="A80" s="64"/>
      <c r="B80" s="64"/>
      <c r="C80" s="98"/>
      <c r="D80" s="98"/>
      <c r="E80" s="98"/>
    </row>
    <row r="81" spans="1:5" s="66" customFormat="1" x14ac:dyDescent="0.35">
      <c r="A81" s="64"/>
      <c r="B81" s="64"/>
      <c r="C81" s="98"/>
      <c r="D81" s="98"/>
      <c r="E81" s="98"/>
    </row>
    <row r="82" spans="1:5" s="66" customFormat="1" x14ac:dyDescent="0.35">
      <c r="A82" s="64"/>
      <c r="B82" s="64"/>
      <c r="C82" s="98"/>
      <c r="D82" s="98"/>
      <c r="E82" s="98"/>
    </row>
    <row r="83" spans="1:5" s="66" customFormat="1" x14ac:dyDescent="0.35">
      <c r="A83" s="64"/>
      <c r="B83" s="64"/>
      <c r="C83" s="98"/>
      <c r="D83" s="98"/>
      <c r="E83" s="98"/>
    </row>
    <row r="84" spans="1:5" s="66" customFormat="1" x14ac:dyDescent="0.35">
      <c r="A84" s="64"/>
      <c r="B84" s="64"/>
      <c r="C84" s="98"/>
      <c r="D84" s="98"/>
      <c r="E84" s="98"/>
    </row>
    <row r="85" spans="1:5" s="66" customFormat="1" x14ac:dyDescent="0.35">
      <c r="A85" s="64"/>
      <c r="B85" s="64"/>
      <c r="C85" s="98"/>
      <c r="D85" s="98"/>
      <c r="E85" s="98"/>
    </row>
    <row r="86" spans="1:5" s="66" customFormat="1" x14ac:dyDescent="0.35">
      <c r="A86" s="64"/>
      <c r="B86" s="64"/>
      <c r="C86" s="98"/>
      <c r="D86" s="98"/>
      <c r="E86" s="98"/>
    </row>
    <row r="87" spans="1:5" s="66" customFormat="1" x14ac:dyDescent="0.35">
      <c r="A87" s="64"/>
      <c r="B87" s="64"/>
      <c r="C87" s="98"/>
      <c r="D87" s="98"/>
      <c r="E87" s="98"/>
    </row>
    <row r="88" spans="1:5" s="66" customFormat="1" x14ac:dyDescent="0.35">
      <c r="A88" s="64"/>
      <c r="B88" s="64"/>
      <c r="C88" s="98"/>
      <c r="D88" s="98"/>
      <c r="E88" s="98"/>
    </row>
    <row r="89" spans="1:5" s="66" customFormat="1" x14ac:dyDescent="0.35">
      <c r="A89" s="64"/>
      <c r="B89" s="64"/>
      <c r="C89" s="64"/>
      <c r="D89" s="98"/>
      <c r="E89" s="98"/>
    </row>
    <row r="90" spans="1:5" s="66" customFormat="1" x14ac:dyDescent="0.35">
      <c r="A90" s="64"/>
      <c r="B90" s="64"/>
      <c r="C90" s="64"/>
      <c r="D90" s="98"/>
      <c r="E90" s="98"/>
    </row>
    <row r="91" spans="1:5" s="66" customFormat="1" x14ac:dyDescent="0.35">
      <c r="A91" s="64"/>
      <c r="B91" s="64"/>
      <c r="C91" s="64"/>
      <c r="D91" s="98"/>
      <c r="E91" s="98"/>
    </row>
    <row r="92" spans="1:5" s="66" customFormat="1" x14ac:dyDescent="0.35">
      <c r="A92" s="64"/>
      <c r="B92" s="64"/>
      <c r="C92" s="64"/>
      <c r="D92" s="98"/>
      <c r="E92" s="98"/>
    </row>
    <row r="93" spans="1:5" s="66" customFormat="1" x14ac:dyDescent="0.35">
      <c r="A93" s="64"/>
      <c r="B93" s="64"/>
      <c r="C93" s="64"/>
      <c r="D93" s="98"/>
      <c r="E93" s="98"/>
    </row>
  </sheetData>
  <mergeCells count="11">
    <mergeCell ref="B43:E44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40:C40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2021-07-01T07:18:01Z</dcterms:modified>
</cp:coreProperties>
</file>