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<sst xmlns="http://schemas.openxmlformats.org/spreadsheetml/2006/main" count="57" uniqueCount="57">
  <si>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</si>
  <si>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</si>
  <si>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</si>
  <si>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</si>
  <si>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</si>
  <si>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</si>
  <si>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</si>
  <si>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</si>
  <si>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</si>
  <si>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</si>
  <si>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</si>
  <si>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</si>
  <si>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</si>
  <si>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</si>
  <si>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</si>
  <si>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</si>
  <si>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</si>
  <si>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</si>
  <si>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</si>
  <si>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</si>
  <si>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</si>
  <si>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</si>
  <si>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</si>
  <si>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</si>
  <si>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</si>
  <si>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</si>
  <si>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</si>
  <si>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</si>
  <si>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</si>
  <si>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</si>
  <si>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</si>
  <si>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</si>
  <si>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</si>
  <si>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</si>
  <si>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</si>
  <si>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</si>
  <si>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</si>
  <si>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</si>
  <si>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</si>
  <si>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</si>
  <si>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</si>
  <si>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</si>
  <si>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</si>
  <si>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</si>
  <si>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</si>
  <si>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</si>
  <si>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</si>
  <si>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</si>
  <si>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 xml:space="preserve">Ремонт отмостки </t>
  </si>
  <si>
    <t>Установка игрового оборудования на детской площадке</t>
  </si>
  <si>
    <t>Задоженность (-), переплата (+) посостоянию на 30.09.2016</t>
  </si>
  <si>
    <t>Дератизация подвального помещения</t>
  </si>
  <si>
    <t>Дезинфекция мусоростволов, мусорокамер</t>
  </si>
  <si>
    <t>Ремонт межпанельных швов 18 м</t>
  </si>
  <si>
    <t>План работ и услуг по содержанию и ремонту общего имущества МКД на 2017 год по адресу:                                          Шукшина 22</t>
  </si>
  <si>
    <t>Утвержден общим собранием собственников</t>
  </si>
  <si>
    <t>Замена ливневой трубы в подъезде №1,2, 3.4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</si>
</sst>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7">
      <selection activeCell="B20" sqref="B20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spans="2:6" ht="15">
      <c r="B1" s="44" t="s">
        <v>55</v>
      </c>
      <c r="C1" s="45"/>
      <c r="D1" s="45"/>
      <c r="E1" s="45"/>
      <c r="F1" s="45"/>
    </row>
    <row r="2" spans="1:6" ht="30" customHeight="1">
      <c r="A2" s="52" t="s">
        <v>54</v>
      </c>
      <c r="B2" s="53"/>
      <c r="C2" s="53"/>
      <c r="D2" s="53"/>
      <c r="E2" s="53"/>
      <c r="F2" s="53"/>
    </row>
    <row r="3" spans="2:5" ht="15.75">
      <c r="B3" s="8"/>
      <c r="C3" s="9"/>
      <c r="D3" s="9"/>
      <c r="E3" s="9"/>
    </row>
    <row r="4" spans="2:5" ht="15">
      <c r="B4" s="10" t="s">
        <v>0</v>
      </c>
      <c r="C4" s="54" t="s">
        <v>40</v>
      </c>
      <c r="D4" s="55"/>
      <c r="E4" s="55"/>
    </row>
    <row r="5" spans="2:5" ht="15">
      <c r="B5" s="10" t="s">
        <v>1</v>
      </c>
      <c r="C5" s="56">
        <v>4</v>
      </c>
      <c r="D5" s="57"/>
      <c r="E5" s="57"/>
    </row>
    <row r="6" spans="2:5" ht="15">
      <c r="B6" s="11" t="s">
        <v>2</v>
      </c>
      <c r="C6" s="56">
        <v>7843.1</v>
      </c>
      <c r="D6" s="57"/>
      <c r="E6" s="57"/>
    </row>
    <row r="7" spans="2:5" ht="15.75">
      <c r="B7" s="8"/>
      <c r="C7" s="9"/>
      <c r="D7" s="9"/>
      <c r="E7" s="9"/>
    </row>
    <row r="8" ht="15">
      <c r="D8" s="5">
        <v>9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50</v>
      </c>
    </row>
    <row r="11" spans="1:6" ht="27" customHeight="1">
      <c r="A11" s="16" t="s">
        <v>7</v>
      </c>
      <c r="B11" s="17" t="s">
        <v>32</v>
      </c>
      <c r="C11" s="18">
        <f>D11*C6</f>
        <v>36391.984</v>
      </c>
      <c r="D11" s="18">
        <v>4.64</v>
      </c>
      <c r="E11" s="4">
        <f>C11*12</f>
        <v>436703.80799999996</v>
      </c>
      <c r="F11" s="58"/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9"/>
    </row>
    <row r="13" spans="1:6" ht="18.75">
      <c r="A13" s="21" t="s">
        <v>10</v>
      </c>
      <c r="B13" s="3" t="s">
        <v>11</v>
      </c>
      <c r="C13" s="4">
        <f>0.47*C6</f>
        <v>3686.257</v>
      </c>
      <c r="D13" s="4">
        <v>0.47</v>
      </c>
      <c r="E13" s="4">
        <f>C13*12</f>
        <v>44235.084</v>
      </c>
      <c r="F13" s="59"/>
    </row>
    <row r="14" spans="1:6" ht="19.5" customHeight="1">
      <c r="A14" s="21" t="s">
        <v>12</v>
      </c>
      <c r="B14" s="3" t="s">
        <v>35</v>
      </c>
      <c r="C14" s="4">
        <f>1350*2</f>
        <v>2700</v>
      </c>
      <c r="D14" s="4">
        <f>C14/C6</f>
        <v>0.34425163519526714</v>
      </c>
      <c r="E14" s="4">
        <f>C14*12</f>
        <v>32400</v>
      </c>
      <c r="F14" s="59"/>
    </row>
    <row r="15" spans="1:6" ht="20.25" customHeight="1">
      <c r="A15" s="21" t="s">
        <v>13</v>
      </c>
      <c r="B15" s="3" t="s">
        <v>41</v>
      </c>
      <c r="C15" s="4">
        <f>E15/12</f>
        <v>111</v>
      </c>
      <c r="D15" s="4">
        <f>C15/C6</f>
        <v>0.014152567224694317</v>
      </c>
      <c r="E15" s="4">
        <f>333*4</f>
        <v>1332</v>
      </c>
      <c r="F15" s="59"/>
    </row>
    <row r="16" spans="1:6" ht="37.5">
      <c r="A16" s="41" t="s">
        <v>14</v>
      </c>
      <c r="B16" s="1" t="s">
        <v>49</v>
      </c>
      <c r="C16" s="4">
        <f aca="true" t="shared" si="0" ref="C16:C21">E16/12</f>
        <v>4583.333333333333</v>
      </c>
      <c r="D16" s="4">
        <f>C16/C6</f>
        <v>0.584377775794435</v>
      </c>
      <c r="E16" s="2">
        <v>55000</v>
      </c>
      <c r="F16" s="59"/>
    </row>
    <row r="17" spans="1:6" ht="18.75">
      <c r="A17" s="41" t="s">
        <v>15</v>
      </c>
      <c r="B17" s="1" t="s">
        <v>52</v>
      </c>
      <c r="C17" s="4"/>
      <c r="D17" s="4">
        <f>C17/C6</f>
        <v>0</v>
      </c>
      <c r="E17" s="2">
        <v>20000</v>
      </c>
      <c r="F17" s="59"/>
    </row>
    <row r="18" spans="1:6" ht="18.75">
      <c r="A18" s="41" t="s">
        <v>16</v>
      </c>
      <c r="B18" s="1" t="s">
        <v>53</v>
      </c>
      <c r="C18" s="4">
        <f t="shared" si="0"/>
        <v>600</v>
      </c>
      <c r="D18" s="4">
        <f>C18/C6</f>
        <v>0.07650036337672604</v>
      </c>
      <c r="E18" s="2">
        <v>7200</v>
      </c>
      <c r="F18" s="59"/>
    </row>
    <row r="19" spans="1:6" ht="18.75">
      <c r="A19" s="41" t="s">
        <v>17</v>
      </c>
      <c r="B19" s="1" t="s">
        <v>48</v>
      </c>
      <c r="C19" s="4">
        <f t="shared" si="0"/>
        <v>7083.333333333333</v>
      </c>
      <c r="D19" s="4">
        <f>C19/C6</f>
        <v>0.9031292898641268</v>
      </c>
      <c r="E19" s="2">
        <v>85000</v>
      </c>
      <c r="F19" s="59"/>
    </row>
    <row r="20" spans="1:6" ht="21" customHeight="1">
      <c r="A20" s="41" t="s">
        <v>18</v>
      </c>
      <c r="B20" s="1" t="s">
        <v>56</v>
      </c>
      <c r="C20" s="4">
        <f t="shared" si="0"/>
        <v>4583.333333333333</v>
      </c>
      <c r="D20" s="4">
        <f>C20/C6</f>
        <v>0.584377775794435</v>
      </c>
      <c r="E20" s="2">
        <v>55000</v>
      </c>
      <c r="F20" s="59"/>
    </row>
    <row r="21" spans="1:6" ht="18.75">
      <c r="A21" s="41" t="s">
        <v>19</v>
      </c>
      <c r="B21" s="1" t="s">
        <v>51</v>
      </c>
      <c r="C21" s="4">
        <f t="shared" si="0"/>
        <v>37.833333333333336</v>
      </c>
      <c r="D21" s="4">
        <f>C21/C6</f>
        <v>0.004823772912921336</v>
      </c>
      <c r="E21" s="2">
        <v>454</v>
      </c>
      <c r="F21" s="59"/>
    </row>
    <row r="22" spans="1:6" ht="18.75">
      <c r="A22" s="41" t="s">
        <v>20</v>
      </c>
      <c r="B22" s="43"/>
      <c r="C22" s="4"/>
      <c r="D22" s="4"/>
      <c r="E22" s="2"/>
      <c r="F22" s="59"/>
    </row>
    <row r="23" spans="1:6" ht="18.75">
      <c r="A23" s="41" t="s">
        <v>28</v>
      </c>
      <c r="B23" s="1"/>
      <c r="C23" s="4"/>
      <c r="D23" s="4"/>
      <c r="E23" s="2"/>
      <c r="F23" s="59"/>
    </row>
    <row r="24" spans="1:6" ht="18.75">
      <c r="A24" s="41" t="s">
        <v>38</v>
      </c>
      <c r="C24" s="4">
        <f>E24/12</f>
        <v>0</v>
      </c>
      <c r="D24" s="4">
        <f>C24/C6</f>
        <v>0</v>
      </c>
      <c r="E24" s="2"/>
      <c r="F24" s="59"/>
    </row>
    <row r="25" spans="1:6" ht="18.75">
      <c r="A25" s="41" t="s">
        <v>42</v>
      </c>
      <c r="B25" s="1"/>
      <c r="C25" s="4">
        <f>E25/12</f>
        <v>0</v>
      </c>
      <c r="D25" s="4">
        <f>C25/C6</f>
        <v>0</v>
      </c>
      <c r="E25" s="2"/>
      <c r="F25" s="59"/>
    </row>
    <row r="26" spans="1:6" ht="18.75">
      <c r="A26" s="41" t="s">
        <v>43</v>
      </c>
      <c r="B26" s="1"/>
      <c r="C26" s="4">
        <f>E26/12</f>
        <v>0</v>
      </c>
      <c r="D26" s="4">
        <f>C26/C6</f>
        <v>0</v>
      </c>
      <c r="E26" s="2"/>
      <c r="F26" s="59"/>
    </row>
    <row r="27" spans="1:6" ht="18.75">
      <c r="A27" s="41" t="s">
        <v>44</v>
      </c>
      <c r="B27" s="1"/>
      <c r="C27" s="4">
        <f>E27/12</f>
        <v>0</v>
      </c>
      <c r="D27" s="4">
        <f>C27/C6</f>
        <v>0</v>
      </c>
      <c r="E27" s="2"/>
      <c r="F27" s="59"/>
    </row>
    <row r="28" spans="1:6" ht="18.75">
      <c r="A28" s="41"/>
      <c r="B28" s="1"/>
      <c r="C28" s="4">
        <f>E28/12</f>
        <v>0</v>
      </c>
      <c r="D28" s="4">
        <f>C28/C6</f>
        <v>0</v>
      </c>
      <c r="E28" s="2"/>
      <c r="F28" s="59"/>
    </row>
    <row r="29" spans="1:6" ht="18.75">
      <c r="A29" s="21"/>
      <c r="B29" s="3" t="s">
        <v>21</v>
      </c>
      <c r="C29" s="18">
        <f>C23+C22+C21+C20+C19+C18+C17+C16+C15+C14+C13+C24+C25+C26+C27+C28</f>
        <v>23385.090333333334</v>
      </c>
      <c r="D29" s="18">
        <f>D23+D22+D21+D20+D19+D18+D17+D16+D15+D14+D13+D24+D25+D26+D27+D28</f>
        <v>2.981613180162605</v>
      </c>
      <c r="E29" s="18">
        <f>E23+E22+E21+E20+E19+E18+E17+E16+E15+E14+E13+E24+E25+E26+E27+E28</f>
        <v>300621.08400000003</v>
      </c>
      <c r="F29" s="59"/>
    </row>
    <row r="30" spans="1:6" ht="37.5">
      <c r="A30" s="12" t="s">
        <v>22</v>
      </c>
      <c r="B30" s="22" t="s">
        <v>39</v>
      </c>
      <c r="C30" s="18">
        <f>D30*C6</f>
        <v>8470.548</v>
      </c>
      <c r="D30" s="23">
        <f>ROUND((D29+D11)/84.6*12,2)</f>
        <v>1.08</v>
      </c>
      <c r="E30" s="18">
        <f>D30*12*C6</f>
        <v>101646.57600000002</v>
      </c>
      <c r="F30" s="59"/>
    </row>
    <row r="31" spans="1:6" ht="37.5">
      <c r="A31" s="24" t="s">
        <v>23</v>
      </c>
      <c r="B31" s="25" t="s">
        <v>24</v>
      </c>
      <c r="C31" s="18">
        <f>ROUND((C29+C11)/84.5*3.5,2)</f>
        <v>2475.97</v>
      </c>
      <c r="D31" s="18">
        <f>C31/C6</f>
        <v>0.3156876745164539</v>
      </c>
      <c r="E31" s="18">
        <f>ROUND((E29+E11)/84.5*3.5,2)</f>
        <v>30540.08</v>
      </c>
      <c r="F31" s="59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9"/>
    </row>
    <row r="33" spans="1:6" ht="18.75">
      <c r="A33" s="21"/>
      <c r="B33" s="25" t="s">
        <v>27</v>
      </c>
      <c r="C33" s="18"/>
      <c r="D33" s="18">
        <f>D31+D30+D29+D11+D32</f>
        <v>9.017300854679059</v>
      </c>
      <c r="E33" s="18"/>
      <c r="F33" s="60"/>
    </row>
    <row r="34" spans="1:6" ht="18.75">
      <c r="A34" s="21"/>
      <c r="B34" s="46" t="s">
        <v>37</v>
      </c>
      <c r="C34" s="47"/>
      <c r="D34" s="18">
        <f>-(F11+D36)/C6/12+D33</f>
        <v>9.00230338344107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1411.52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1604</v>
      </c>
      <c r="D38" s="35"/>
      <c r="E38" s="35"/>
      <c r="F38" s="36"/>
    </row>
    <row r="39" spans="1:6" ht="18">
      <c r="A39" s="32"/>
      <c r="B39" s="37" t="s">
        <v>46</v>
      </c>
      <c r="C39" s="38">
        <v>200</v>
      </c>
      <c r="D39" s="35"/>
      <c r="E39" s="35"/>
      <c r="F39" s="36"/>
    </row>
    <row r="40" spans="1:6" ht="18">
      <c r="A40" s="32"/>
      <c r="B40" s="37" t="s">
        <v>45</v>
      </c>
      <c r="C40" s="38">
        <v>200</v>
      </c>
      <c r="D40" s="35"/>
      <c r="E40" s="35"/>
      <c r="F40" s="36"/>
    </row>
    <row r="41" spans="1:6" ht="18">
      <c r="A41" s="32"/>
      <c r="B41" s="37" t="s">
        <v>30</v>
      </c>
      <c r="C41" s="38">
        <v>500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47</v>
      </c>
      <c r="C43" s="38">
        <v>354</v>
      </c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2016-03-28T07:48:55Z</cp:lastPrinted>
  <dcterms:created xsi:type="dcterms:W3CDTF">2006-09-28T05:33:49Z</dcterms:created>
  <dcterms:modified xsi:type="dcterms:W3CDTF">2017-02-08T02:23:36Z</dcterms:modified>
  <cp:category/>
  <cp:version/>
  <cp:contentType/>
  <cp:contentStatus/>
</cp:coreProperties>
</file>