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<sst xmlns="http://schemas.openxmlformats.org/spreadsheetml/2006/main" count="52" uniqueCount="52">
  <si>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</si>
  <si>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</si>
  <si>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</si>
  <si>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</si>
  <si>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</si>
  <si>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</si>
  <si>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</si>
  <si>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</si>
  <si>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</si>
  <si>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</si>
  <si>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</si>
  <si>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</si>
  <si>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</si>
  <si>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</si>
  <si>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</si>
  <si>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</si>
  <si>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</si>
  <si>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</si>
  <si>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</si>
  <si>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</si>
  <si>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</si>
  <si>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</si>
  <si>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</si>
  <si>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</si>
  <si>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</si>
  <si>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</si>
  <si>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</si>
  <si>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</si>
  <si>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</si>
  <si>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</si>
  <si>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</si>
  <si>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</si>
  <si>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</si>
  <si>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</si>
  <si>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</si>
  <si>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</si>
  <si>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</si>
  <si>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</si>
  <si>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</si>
  <si>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</si>
  <si>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</si>
  <si>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</si>
  <si>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</si>
  <si>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Ремонт фасада (окраска цоколя) 80м2</t>
  </si>
  <si>
    <t>Ремонт подъезда 2 шт</t>
  </si>
  <si>
    <t>Ремонт подъездных козырьков 3 шт против</t>
  </si>
  <si>
    <t>Ремонт межпанельных швов 20м против</t>
  </si>
  <si>
    <t>Ремонт асфальтового покрытия 80м2 64000 руб против</t>
  </si>
  <si>
    <t>Вос-ие теплоизоляции трубопровода 360м 108000 руб отказ</t>
  </si>
  <si>
    <t>Установка почтовых ящиков 44</t>
  </si>
  <si>
    <t>Предлагаемый план работ и услуг по содержанию и ремонту общего имущества МКД на 2017 год по адресу:                                                                Попова, 40</t>
  </si>
  <si>
    <t>Задоженность (-), переплата (+) посостоянию 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</si>
</sst>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C43" sqref="C43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50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42</v>
      </c>
      <c r="D4" s="52"/>
      <c r="E4" s="52"/>
    </row>
    <row r="5" spans="2:5" ht="14.25">
      <c r="B5" s="9" t="s">
        <v>1</v>
      </c>
      <c r="C5" s="53">
        <v>4</v>
      </c>
      <c r="D5" s="54"/>
      <c r="E5" s="54"/>
    </row>
    <row r="6" spans="2:5" ht="14.25">
      <c r="B6" s="10" t="s">
        <v>2</v>
      </c>
      <c r="C6" s="53">
        <v>2696.4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51</v>
      </c>
    </row>
    <row r="11" spans="1:6" ht="27" customHeight="1">
      <c r="A11" s="23" t="s">
        <v>7</v>
      </c>
      <c r="B11" s="24" t="s">
        <v>33</v>
      </c>
      <c r="C11" s="25">
        <f>D11*C6</f>
        <v>12511.296</v>
      </c>
      <c r="D11" s="25">
        <v>4.64</v>
      </c>
      <c r="E11" s="26">
        <f>C11*12</f>
        <v>150135.552</v>
      </c>
      <c r="F11" s="55">
        <v>160000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">
      <c r="A13" s="29" t="s">
        <v>10</v>
      </c>
      <c r="B13" s="30" t="s">
        <v>11</v>
      </c>
      <c r="C13" s="26">
        <f>0.47*C6</f>
        <v>1267.308</v>
      </c>
      <c r="D13" s="26">
        <v>0.47</v>
      </c>
      <c r="E13" s="26">
        <f>C13*12</f>
        <v>15207.696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0.5006675567423231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45</v>
      </c>
      <c r="C15" s="26">
        <f aca="true" t="shared" si="0" ref="C15:C22">E15/12</f>
        <v>0</v>
      </c>
      <c r="D15" s="26">
        <f>C15/C6</f>
        <v>0</v>
      </c>
      <c r="E15" s="3">
        <v>0</v>
      </c>
      <c r="F15" s="56"/>
    </row>
    <row r="16" spans="1:6" ht="18">
      <c r="A16" s="2" t="s">
        <v>14</v>
      </c>
      <c r="B16" s="1" t="s">
        <v>46</v>
      </c>
      <c r="C16" s="26">
        <f t="shared" si="0"/>
        <v>0</v>
      </c>
      <c r="D16" s="26">
        <f>C16/C6</f>
        <v>0</v>
      </c>
      <c r="E16" s="3">
        <v>0</v>
      </c>
      <c r="F16" s="56"/>
    </row>
    <row r="17" spans="1:6" ht="18">
      <c r="A17" s="2" t="s">
        <v>15</v>
      </c>
      <c r="B17" s="1" t="s">
        <v>43</v>
      </c>
      <c r="C17" s="26">
        <f t="shared" si="0"/>
        <v>1666.6666666666667</v>
      </c>
      <c r="D17" s="26">
        <f>C17/C6</f>
        <v>0.6181080947436087</v>
      </c>
      <c r="E17" s="3">
        <v>20000</v>
      </c>
      <c r="F17" s="56"/>
    </row>
    <row r="18" spans="1:6" ht="18">
      <c r="A18" s="2" t="s">
        <v>16</v>
      </c>
      <c r="B18" s="1" t="s">
        <v>44</v>
      </c>
      <c r="C18" s="26">
        <f t="shared" si="0"/>
        <v>7500</v>
      </c>
      <c r="D18" s="26">
        <f>C18/C6</f>
        <v>2.7814864263462393</v>
      </c>
      <c r="E18" s="3">
        <v>90000</v>
      </c>
      <c r="F18" s="56"/>
    </row>
    <row r="19" spans="1:6" ht="18">
      <c r="A19" s="2" t="s">
        <v>17</v>
      </c>
      <c r="B19" s="1" t="s">
        <v>47</v>
      </c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49</v>
      </c>
      <c r="C20" s="26">
        <f t="shared" si="0"/>
        <v>1100</v>
      </c>
      <c r="D20" s="26">
        <f>C20/C6</f>
        <v>0.40795134253078175</v>
      </c>
      <c r="E20" s="3">
        <v>13200</v>
      </c>
      <c r="F20" s="56"/>
    </row>
    <row r="21" spans="1:6" ht="36">
      <c r="A21" s="2" t="s">
        <v>19</v>
      </c>
      <c r="B21" s="1" t="s">
        <v>48</v>
      </c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18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18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>
        <v>0</v>
      </c>
      <c r="F23" s="56"/>
    </row>
    <row r="24" spans="1:6" ht="18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">
      <c r="A29" s="29"/>
      <c r="B29" s="30" t="s">
        <v>21</v>
      </c>
      <c r="C29" s="25">
        <f>C23+C22+C21+C20+C19+C18+C17+C16+C15+C14+C13+C24+C25+C26+C27+C28</f>
        <v>12883.974666666665</v>
      </c>
      <c r="D29" s="25">
        <f>D23+D22+D21+D20+D19+D18+D17+D16+D15+D14+D13+D24+D25+D26+D27+D28</f>
        <v>4.7782134203629525</v>
      </c>
      <c r="E29" s="25">
        <f>E23+E22+E21+E20+E19+E18+E17+E16+E15+E14+E13+E24+E25+E26+E27+E28</f>
        <v>154607.696</v>
      </c>
      <c r="F29" s="56"/>
    </row>
    <row r="30" spans="1:6" ht="34.5">
      <c r="A30" s="19" t="s">
        <v>22</v>
      </c>
      <c r="B30" s="31" t="s">
        <v>40</v>
      </c>
      <c r="C30" s="25">
        <f>D30*C6</f>
        <v>3613.1760000000004</v>
      </c>
      <c r="D30" s="32">
        <f>ROUND((D29+D11)/84.6*12,2)</f>
        <v>1.34</v>
      </c>
      <c r="E30" s="25">
        <f>D30*12*C6</f>
        <v>43358.11200000001</v>
      </c>
      <c r="F30" s="56"/>
    </row>
    <row r="31" spans="1:6" ht="34.5">
      <c r="A31" s="33" t="s">
        <v>23</v>
      </c>
      <c r="B31" s="34" t="s">
        <v>24</v>
      </c>
      <c r="C31" s="25">
        <f>ROUND((C29+C11)/84.5*3.5,2)</f>
        <v>1051.88</v>
      </c>
      <c r="D31" s="25">
        <f>C31/C6</f>
        <v>0.39010532561934436</v>
      </c>
      <c r="E31" s="25">
        <f>ROUND((E29+E11)/84.5*3.5,2)</f>
        <v>12622.5</v>
      </c>
      <c r="F31" s="56"/>
    </row>
    <row r="32" spans="1:6" ht="52.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7.25">
      <c r="A33" s="29"/>
      <c r="B33" s="34" t="s">
        <v>27</v>
      </c>
      <c r="C33" s="25"/>
      <c r="D33" s="25">
        <f>D31+D30+D29+D11+D32</f>
        <v>11.148318745982298</v>
      </c>
      <c r="E33" s="25"/>
      <c r="F33" s="57"/>
    </row>
    <row r="34" spans="1:6" ht="17.25">
      <c r="A34" s="29"/>
      <c r="B34" s="43" t="s">
        <v>38</v>
      </c>
      <c r="C34" s="44"/>
      <c r="D34" s="25">
        <f>-(F11+D36)/C6/12+D33</f>
        <v>6.180336745290017</v>
      </c>
      <c r="E34" s="25"/>
      <c r="F34" s="36"/>
    </row>
    <row r="35" spans="1:5" ht="14.2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748</v>
      </c>
    </row>
    <row r="37" spans="1:5" ht="14.25">
      <c r="A37" s="11"/>
      <c r="B37" s="11"/>
      <c r="C37" s="12"/>
      <c r="D37" s="12"/>
      <c r="E37" s="12"/>
    </row>
    <row r="38" spans="1:6" ht="17.25">
      <c r="A38" s="13"/>
      <c r="B38" s="14" t="s">
        <v>29</v>
      </c>
      <c r="C38" s="15">
        <f>C39+C40+C42+C43+C44+C45</f>
        <v>850</v>
      </c>
      <c r="D38" s="16"/>
      <c r="E38" s="16"/>
      <c r="F38" s="39"/>
    </row>
    <row r="39" spans="1:6" ht="17.25">
      <c r="A39" s="13"/>
      <c r="B39" s="17"/>
      <c r="C39" s="18"/>
      <c r="D39" s="16"/>
      <c r="E39" s="16"/>
      <c r="F39" s="39"/>
    </row>
    <row r="40" spans="1:6" ht="17.25">
      <c r="A40" s="13"/>
      <c r="B40" s="17"/>
      <c r="C40" s="18"/>
      <c r="D40" s="16"/>
      <c r="E40" s="16"/>
      <c r="F40" s="39"/>
    </row>
    <row r="41" spans="1:6" ht="17.25">
      <c r="A41" s="13"/>
      <c r="B41" s="17" t="s">
        <v>30</v>
      </c>
      <c r="C41" s="18"/>
      <c r="D41" s="16"/>
      <c r="E41" s="16"/>
      <c r="F41" s="39"/>
    </row>
    <row r="42" spans="1:6" ht="17.25">
      <c r="A42" s="13"/>
      <c r="B42" s="17" t="s">
        <v>31</v>
      </c>
      <c r="C42" s="18">
        <v>500</v>
      </c>
      <c r="D42" s="16"/>
      <c r="E42" s="16"/>
      <c r="F42" s="39"/>
    </row>
    <row r="43" spans="1:6" ht="17.25">
      <c r="A43" s="13"/>
      <c r="B43" s="17" t="s">
        <v>32</v>
      </c>
      <c r="C43" s="18">
        <v>350</v>
      </c>
      <c r="D43" s="16"/>
      <c r="E43" s="16"/>
      <c r="F43" s="39"/>
    </row>
    <row r="44" spans="1:6" ht="17.25">
      <c r="A44" s="13"/>
      <c r="B44" s="17" t="s">
        <v>41</v>
      </c>
      <c r="C44" s="18"/>
      <c r="D44" s="16"/>
      <c r="E44" s="16"/>
      <c r="F44" s="39"/>
    </row>
    <row r="45" spans="1:6" ht="17.25">
      <c r="A45" s="13"/>
      <c r="B45" s="17"/>
      <c r="C45" s="18"/>
      <c r="D45" s="16"/>
      <c r="E45" s="16"/>
      <c r="F45" s="39"/>
    </row>
    <row r="46" spans="1:5" ht="14.25">
      <c r="A46" s="11"/>
      <c r="B46" s="11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2015-12-20T04:22:33Z</cp:lastPrinted>
  <dcterms:created xsi:type="dcterms:W3CDTF">2006-09-28T05:33:49Z</dcterms:created>
  <dcterms:modified xsi:type="dcterms:W3CDTF">2016-12-29T03:19:36Z</dcterms:modified>
  <cp:category/>
  <cp:version/>
  <cp:contentType/>
  <cp:contentStatus/>
</cp:coreProperties>
</file>