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'лист1'!$A$1:$F$53</definedName>
  </definedNames>
  <calcPr fullCalcOnLoad="1"/>
</workbook>
</file>

<file path=xl/sharedStrings.xml><?xml version="1.0" encoding="utf-8"?>
<sst xmlns="http://schemas.openxmlformats.org/spreadsheetml/2006/main" count="70" uniqueCount="70">
  <si>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</si>
  <si>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</si>
  <si>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</si>
  <si>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</si>
  <si>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</si>
  <si>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</si>
  <si>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</si>
  <si>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</si>
  <si>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</si>
  <si>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</si>
  <si>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</si>
  <si>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</si>
  <si>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</si>
  <si>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</si>
  <si>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</si>
  <si>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</si>
  <si>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</si>
  <si>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</si>
  <si>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</si>
  <si>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</si>
  <si>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</si>
  <si>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</si>
  <si>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</si>
  <si>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</si>
  <si>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</si>
  <si>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</si>
  <si>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</si>
  <si>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</si>
  <si>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</si>
  <si>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</si>
  <si>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</si>
  <si>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</si>
  <si>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</si>
  <si>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</si>
  <si>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</si>
  <si>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</si>
  <si>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</si>
  <si>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</si>
  <si>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</si>
  <si>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</si>
  <si>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</si>
  <si>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Страхование лифтов</t>
  </si>
  <si>
    <t>2.12</t>
  </si>
  <si>
    <t xml:space="preserve">Услуги по управлению многоквартирным домом (12%) </t>
  </si>
  <si>
    <t>ЗапСибТранстелеком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</si>
  <si>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</si>
  <si>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</si>
  <si>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</si>
  <si>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</si>
  <si>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</si>
  <si>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</si>
  <si>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</si>
  <si>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</si>
  <si>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</si>
  <si>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</si>
  <si>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Установка игрового оборудования</t>
  </si>
  <si>
    <t>Планировка детской площадки (выравнивание участка техникой)</t>
  </si>
  <si>
    <t>Ремонт козырьков над подъездами</t>
  </si>
  <si>
    <t>Дезинфекция мусороствола и мусорокамер</t>
  </si>
  <si>
    <t>Дератизация подвального помещения</t>
  </si>
  <si>
    <t>Предлагаемый план работ и услуг по содержанию и ремонту общего имущества МКД на 2017 год по адресу:                                                     В.Кащеевой, 16</t>
  </si>
  <si>
    <t>Принято на согласование</t>
  </si>
  <si>
    <t>Задоженность (-), переплата (+) посостоянию на 30.09.2016</t>
  </si>
  <si>
    <t>Ремонт кровли - 30 м2</t>
  </si>
  <si>
    <t>Замена механического преобразователя на ХВС</t>
  </si>
  <si>
    <t>Восстановление изоляции трубопровода - 450 пм</t>
  </si>
  <si>
    <t>Ремонт межпанельных швов 50 пог/м*300</t>
  </si>
  <si>
    <t>Ремонт фасада (покраска цоколя) - 210 м2</t>
  </si>
  <si>
    <t>Ремонт отмостки - 3 м2</t>
  </si>
  <si>
    <t>Замена мусороприемников - 8 шт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</si>
</sst>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16" fontId="7" fillId="0" borderId="10" xfId="0" applyNumberFormat="1" applyFont="1" applyBorder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9"/>
  <sheetViews>
    <sheetView tabSelected="1" view="pageBreakPreview" zoomScale="80" zoomScaleNormal="60" zoomScaleSheetLayoutView="80" zoomScalePageLayoutView="0" workbookViewId="0" topLeftCell="A9">
      <selection activeCell="C50" sqref="C50"/>
    </sheetView>
  </sheetViews>
  <sheetFormatPr defaultColWidth="9.140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2" spans="1:6" ht="30" customHeight="1">
      <c r="A2" s="56" t="s">
        <v>60</v>
      </c>
      <c r="B2" s="57"/>
      <c r="C2" s="57"/>
      <c r="D2" s="57"/>
      <c r="E2" s="57"/>
      <c r="F2" s="57"/>
    </row>
    <row r="3" spans="2:5" ht="15.75">
      <c r="B3" s="5"/>
      <c r="C3" s="6"/>
      <c r="D3" s="6"/>
      <c r="E3" s="6"/>
    </row>
    <row r="4" spans="2:5" ht="14.25">
      <c r="B4" s="8" t="s">
        <v>0</v>
      </c>
      <c r="C4" s="58" t="s">
        <v>40</v>
      </c>
      <c r="D4" s="59"/>
      <c r="E4" s="59"/>
    </row>
    <row r="5" spans="2:5" ht="14.25">
      <c r="B5" s="8" t="s">
        <v>1</v>
      </c>
      <c r="C5" s="60">
        <v>5</v>
      </c>
      <c r="D5" s="61"/>
      <c r="E5" s="61"/>
    </row>
    <row r="6" spans="2:5" ht="14.25">
      <c r="B6" s="9" t="s">
        <v>2</v>
      </c>
      <c r="C6" s="60">
        <v>9791.6</v>
      </c>
      <c r="D6" s="61"/>
      <c r="E6" s="61"/>
    </row>
    <row r="7" spans="2:5" ht="15.75">
      <c r="B7" s="5"/>
      <c r="C7" s="6"/>
      <c r="D7" s="6"/>
      <c r="E7" s="6"/>
    </row>
    <row r="8" ht="15">
      <c r="E8" s="4">
        <v>8.5</v>
      </c>
    </row>
    <row r="9" spans="1:6" ht="15">
      <c r="A9" s="52" t="s">
        <v>3</v>
      </c>
      <c r="B9" s="53"/>
      <c r="C9" s="53"/>
      <c r="D9" s="53"/>
      <c r="E9" s="54"/>
      <c r="F9" s="55"/>
    </row>
    <row r="10" spans="1:6" ht="75.75" customHeight="1">
      <c r="A10" s="10" t="s">
        <v>4</v>
      </c>
      <c r="B10" s="11" t="s">
        <v>5</v>
      </c>
      <c r="C10" s="12" t="s">
        <v>36</v>
      </c>
      <c r="D10" s="13" t="s">
        <v>6</v>
      </c>
      <c r="E10" s="12" t="s">
        <v>35</v>
      </c>
      <c r="F10" s="47" t="s">
        <v>62</v>
      </c>
    </row>
    <row r="11" spans="1:6" ht="27" customHeight="1">
      <c r="A11" s="14" t="s">
        <v>7</v>
      </c>
      <c r="B11" s="15" t="s">
        <v>34</v>
      </c>
      <c r="C11" s="16">
        <f>D11*C6</f>
        <v>45433.024</v>
      </c>
      <c r="D11" s="16">
        <v>4.64</v>
      </c>
      <c r="E11" s="17">
        <f>C11*12</f>
        <v>545196.288</v>
      </c>
      <c r="F11" s="62">
        <v>257501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3"/>
    </row>
    <row r="13" spans="1:6" ht="18">
      <c r="A13" s="20" t="s">
        <v>10</v>
      </c>
      <c r="B13" s="21" t="s">
        <v>11</v>
      </c>
      <c r="C13" s="17">
        <f>0.47*C6</f>
        <v>4602.052</v>
      </c>
      <c r="D13" s="17">
        <v>0.47</v>
      </c>
      <c r="E13" s="17">
        <f>C13*12</f>
        <v>55224.623999999996</v>
      </c>
      <c r="F13" s="63"/>
    </row>
    <row r="14" spans="1:6" ht="19.5" customHeight="1">
      <c r="A14" s="20" t="s">
        <v>12</v>
      </c>
      <c r="B14" s="21" t="s">
        <v>37</v>
      </c>
      <c r="C14" s="17">
        <f>1350</f>
        <v>1350</v>
      </c>
      <c r="D14" s="17">
        <f>C14/C6</f>
        <v>0.13787327913721964</v>
      </c>
      <c r="E14" s="17">
        <f>C14*12</f>
        <v>16200</v>
      </c>
      <c r="F14" s="63"/>
    </row>
    <row r="15" spans="1:6" ht="20.25" customHeight="1">
      <c r="A15" s="46" t="s">
        <v>13</v>
      </c>
      <c r="B15" s="1" t="s">
        <v>63</v>
      </c>
      <c r="C15" s="17">
        <f aca="true" t="shared" si="0" ref="C15:C22">E15/12</f>
        <v>1750</v>
      </c>
      <c r="D15" s="17">
        <f>C15/C6</f>
        <v>0.17872462110380324</v>
      </c>
      <c r="E15" s="2">
        <v>21000</v>
      </c>
      <c r="F15" s="63"/>
    </row>
    <row r="16" spans="1:6" ht="18">
      <c r="A16" s="46" t="s">
        <v>14</v>
      </c>
      <c r="B16" s="1" t="s">
        <v>66</v>
      </c>
      <c r="C16" s="17">
        <f t="shared" si="0"/>
        <v>1250</v>
      </c>
      <c r="D16" s="17">
        <f>C16/C6</f>
        <v>0.12766044364557375</v>
      </c>
      <c r="E16" s="2">
        <f>50*300</f>
        <v>15000</v>
      </c>
      <c r="F16" s="63"/>
    </row>
    <row r="17" spans="1:6" ht="18">
      <c r="A17" s="49"/>
      <c r="B17" s="46"/>
      <c r="C17" s="17">
        <f t="shared" si="0"/>
        <v>0</v>
      </c>
      <c r="D17" s="17">
        <f>C17/C6</f>
        <v>0</v>
      </c>
      <c r="E17" s="2"/>
      <c r="F17" s="63"/>
    </row>
    <row r="18" spans="1:6" ht="15" customHeight="1">
      <c r="A18" s="46" t="s">
        <v>15</v>
      </c>
      <c r="B18" s="1" t="s">
        <v>69</v>
      </c>
      <c r="C18" s="17">
        <v>0</v>
      </c>
      <c r="D18" s="17">
        <v>0</v>
      </c>
      <c r="E18" s="2">
        <v>65000</v>
      </c>
      <c r="F18" s="63"/>
    </row>
    <row r="19" spans="1:6" ht="18">
      <c r="A19" s="20" t="s">
        <v>16</v>
      </c>
      <c r="B19" s="21" t="s">
        <v>41</v>
      </c>
      <c r="C19" s="17">
        <f t="shared" si="0"/>
        <v>138.75</v>
      </c>
      <c r="D19" s="17">
        <f>C19/C6</f>
        <v>0.014170309244658686</v>
      </c>
      <c r="E19" s="17">
        <f>5*333</f>
        <v>1665</v>
      </c>
      <c r="F19" s="63"/>
    </row>
    <row r="20" spans="1:6" ht="21" customHeight="1">
      <c r="A20" s="46" t="s">
        <v>17</v>
      </c>
      <c r="B20" s="1" t="s">
        <v>67</v>
      </c>
      <c r="C20" s="17">
        <f t="shared" si="0"/>
        <v>3073.3333333333335</v>
      </c>
      <c r="D20" s="17">
        <f>C20/C6</f>
        <v>0.3138744774432507</v>
      </c>
      <c r="E20" s="2">
        <v>36880</v>
      </c>
      <c r="F20" s="63"/>
    </row>
    <row r="21" spans="1:6" ht="21" customHeight="1">
      <c r="A21" s="46" t="s">
        <v>18</v>
      </c>
      <c r="B21" s="1" t="s">
        <v>65</v>
      </c>
      <c r="C21" s="17">
        <f t="shared" si="0"/>
        <v>9375</v>
      </c>
      <c r="D21" s="17">
        <f>C21/C6</f>
        <v>0.9574533273418031</v>
      </c>
      <c r="E21" s="2">
        <f>250*450</f>
        <v>112500</v>
      </c>
      <c r="F21" s="63"/>
    </row>
    <row r="22" spans="1:6" ht="18">
      <c r="A22" s="46" t="s">
        <v>19</v>
      </c>
      <c r="B22" s="1" t="s">
        <v>55</v>
      </c>
      <c r="C22" s="17">
        <f t="shared" si="0"/>
        <v>0</v>
      </c>
      <c r="D22" s="17">
        <f>C22/C6</f>
        <v>0</v>
      </c>
      <c r="E22" s="2">
        <v>0</v>
      </c>
      <c r="F22" s="63"/>
    </row>
    <row r="23" spans="1:6" ht="36">
      <c r="A23" s="46" t="s">
        <v>27</v>
      </c>
      <c r="B23" s="1" t="s">
        <v>56</v>
      </c>
      <c r="C23" s="17">
        <f aca="true" t="shared" si="1" ref="C23:C30">E23/12</f>
        <v>4166.666666666667</v>
      </c>
      <c r="D23" s="17">
        <f>C23/C6</f>
        <v>0.4255348121519125</v>
      </c>
      <c r="E23" s="48">
        <v>50000</v>
      </c>
      <c r="F23" s="63"/>
    </row>
    <row r="24" spans="1:6" ht="18">
      <c r="A24" s="46" t="s">
        <v>42</v>
      </c>
      <c r="B24" s="1" t="s">
        <v>58</v>
      </c>
      <c r="C24" s="17">
        <f t="shared" si="1"/>
        <v>0</v>
      </c>
      <c r="D24" s="17">
        <f>C24/C6</f>
        <v>0</v>
      </c>
      <c r="E24" s="2">
        <v>0</v>
      </c>
      <c r="F24" s="63"/>
    </row>
    <row r="25" spans="1:6" ht="18">
      <c r="A25" s="46" t="s">
        <v>45</v>
      </c>
      <c r="B25" s="1" t="s">
        <v>59</v>
      </c>
      <c r="C25" s="17">
        <f t="shared" si="1"/>
        <v>49.606666666666676</v>
      </c>
      <c r="D25" s="17">
        <f>C25/C6</f>
        <v>0.00506624725955581</v>
      </c>
      <c r="E25" s="2">
        <f>0.28*1063*2</f>
        <v>595.2800000000001</v>
      </c>
      <c r="F25" s="63"/>
    </row>
    <row r="26" spans="1:6" ht="18">
      <c r="A26" s="46" t="s">
        <v>46</v>
      </c>
      <c r="B26" s="1" t="s">
        <v>57</v>
      </c>
      <c r="C26" s="17">
        <f t="shared" si="1"/>
        <v>16666.666666666668</v>
      </c>
      <c r="D26" s="17">
        <f>C26/C6</f>
        <v>1.70213924860765</v>
      </c>
      <c r="E26" s="2">
        <v>200000</v>
      </c>
      <c r="F26" s="63"/>
    </row>
    <row r="27" spans="1:6" ht="18">
      <c r="A27" s="46" t="s">
        <v>47</v>
      </c>
      <c r="B27" s="1" t="s">
        <v>64</v>
      </c>
      <c r="C27" s="17">
        <f t="shared" si="1"/>
        <v>625</v>
      </c>
      <c r="D27" s="17">
        <f>C27/C6</f>
        <v>0.06383022182278687</v>
      </c>
      <c r="E27" s="2">
        <v>7500</v>
      </c>
      <c r="F27" s="63"/>
    </row>
    <row r="28" spans="1:6" ht="18">
      <c r="A28" s="46" t="s">
        <v>48</v>
      </c>
      <c r="B28" s="1" t="s">
        <v>68</v>
      </c>
      <c r="C28" s="17">
        <f t="shared" si="1"/>
        <v>225</v>
      </c>
      <c r="D28" s="17">
        <f>C28/C6</f>
        <v>0.022978879856203276</v>
      </c>
      <c r="E28" s="2">
        <f>900*3</f>
        <v>2700</v>
      </c>
      <c r="F28" s="63"/>
    </row>
    <row r="29" spans="1:6" ht="18">
      <c r="A29" s="46" t="s">
        <v>49</v>
      </c>
      <c r="B29" s="1"/>
      <c r="C29" s="17">
        <f t="shared" si="1"/>
        <v>0</v>
      </c>
      <c r="D29" s="17">
        <f>C29/C6</f>
        <v>0</v>
      </c>
      <c r="E29" s="2"/>
      <c r="F29" s="63"/>
    </row>
    <row r="30" spans="1:6" ht="18">
      <c r="A30" s="46" t="s">
        <v>50</v>
      </c>
      <c r="B30" s="1"/>
      <c r="C30" s="17">
        <f t="shared" si="1"/>
        <v>0</v>
      </c>
      <c r="D30" s="17">
        <f>C30/C6</f>
        <v>0</v>
      </c>
      <c r="E30" s="2"/>
      <c r="F30" s="63"/>
    </row>
    <row r="31" spans="1:6" ht="18">
      <c r="A31" s="46" t="s">
        <v>51</v>
      </c>
      <c r="B31" s="1"/>
      <c r="C31" s="17">
        <f>E31/12</f>
        <v>0</v>
      </c>
      <c r="D31" s="17">
        <f>C31/C6</f>
        <v>0</v>
      </c>
      <c r="E31" s="2"/>
      <c r="F31" s="63"/>
    </row>
    <row r="32" spans="1:6" ht="18">
      <c r="A32" s="46" t="s">
        <v>52</v>
      </c>
      <c r="B32" s="1"/>
      <c r="C32" s="17">
        <f>E32/12</f>
        <v>0</v>
      </c>
      <c r="D32" s="17">
        <f>C32/C6</f>
        <v>0</v>
      </c>
      <c r="E32" s="2"/>
      <c r="F32" s="63"/>
    </row>
    <row r="33" spans="1:6" ht="18">
      <c r="A33" s="46" t="s">
        <v>53</v>
      </c>
      <c r="B33" s="1"/>
      <c r="C33" s="17">
        <f>E33/12</f>
        <v>0</v>
      </c>
      <c r="D33" s="17">
        <f>C33/C6</f>
        <v>0</v>
      </c>
      <c r="E33" s="2"/>
      <c r="F33" s="63"/>
    </row>
    <row r="34" spans="1:6" ht="18">
      <c r="A34" s="46" t="s">
        <v>54</v>
      </c>
      <c r="B34" s="1"/>
      <c r="C34" s="17">
        <f>E34/12</f>
        <v>0</v>
      </c>
      <c r="D34" s="17">
        <f>C34/C6</f>
        <v>0</v>
      </c>
      <c r="E34" s="2"/>
      <c r="F34" s="63"/>
    </row>
    <row r="35" spans="1:6" ht="18">
      <c r="A35" s="20"/>
      <c r="B35" s="21" t="s">
        <v>20</v>
      </c>
      <c r="C35" s="16">
        <f>C23+C22+C21+C20+C19+C18+C17+C16+C15+C14+C13+C24+C25+C26+C27+C28+C29+C30+C31+C32+C33+C34</f>
        <v>43272.075333333334</v>
      </c>
      <c r="D35" s="16">
        <f>D23+D22+D21+D20+D19+D18+D17+D16+D15+D14+D13+D24+D25+D26+D27+D28+D29+D30+D31+D32+D33+D34</f>
        <v>4.419305867614418</v>
      </c>
      <c r="E35" s="16">
        <f>E23+E22+E21+E20+E19+E18+E17+E16+E15+E14+E13+E24+E25+E26+E27+E28+E29+E30+E31+E32+E33+E34</f>
        <v>584264.9040000001</v>
      </c>
      <c r="F35" s="63"/>
    </row>
    <row r="36" spans="1:6" ht="34.5">
      <c r="A36" s="10" t="s">
        <v>21</v>
      </c>
      <c r="B36" s="22" t="s">
        <v>43</v>
      </c>
      <c r="C36" s="16">
        <f>D36*C6</f>
        <v>12631.164</v>
      </c>
      <c r="D36" s="23">
        <f>ROUND((D35+D11)/84.6*12,2)</f>
        <v>1.29</v>
      </c>
      <c r="E36" s="16">
        <f>D36*12*C6</f>
        <v>151573.96800000002</v>
      </c>
      <c r="F36" s="63"/>
    </row>
    <row r="37" spans="1:6" ht="34.5">
      <c r="A37" s="24" t="s">
        <v>22</v>
      </c>
      <c r="B37" s="25" t="s">
        <v>23</v>
      </c>
      <c r="C37" s="16">
        <f>ROUND((C35+C11)/84.5*3.5,2)</f>
        <v>3674.18</v>
      </c>
      <c r="D37" s="16">
        <f>C37/C6</f>
        <v>0.37523795906695534</v>
      </c>
      <c r="E37" s="16">
        <f>ROUND((E35+E11)/84.5*3.5,2)</f>
        <v>46782.42</v>
      </c>
      <c r="F37" s="63"/>
    </row>
    <row r="38" spans="1:6" ht="52.5">
      <c r="A38" s="24" t="s">
        <v>24</v>
      </c>
      <c r="B38" s="25" t="s">
        <v>25</v>
      </c>
      <c r="C38" s="26"/>
      <c r="D38" s="17"/>
      <c r="E38" s="26"/>
      <c r="F38" s="63"/>
    </row>
    <row r="39" spans="1:6" ht="17.25">
      <c r="A39" s="20"/>
      <c r="B39" s="25" t="s">
        <v>26</v>
      </c>
      <c r="C39" s="16"/>
      <c r="D39" s="16">
        <f>D37+D36+D35+D11</f>
        <v>10.724543826681373</v>
      </c>
      <c r="E39" s="16"/>
      <c r="F39" s="64"/>
    </row>
    <row r="40" spans="1:6" ht="17.25">
      <c r="A40" s="20"/>
      <c r="B40" s="50" t="s">
        <v>39</v>
      </c>
      <c r="C40" s="51"/>
      <c r="D40" s="16">
        <f>-(F11+D42)/C6/12+D39</f>
        <v>8.514307501668096</v>
      </c>
      <c r="E40" s="16"/>
      <c r="F40" s="27"/>
    </row>
    <row r="41" spans="1:5" ht="14.25">
      <c r="A41" s="28"/>
      <c r="B41" s="28"/>
      <c r="C41" s="29"/>
      <c r="D41" s="29"/>
      <c r="E41" s="29"/>
    </row>
    <row r="42" spans="1:4" ht="22.5">
      <c r="A42" s="28"/>
      <c r="B42" s="30" t="s">
        <v>38</v>
      </c>
      <c r="C42" s="29"/>
      <c r="D42" s="31">
        <f>C44/100*88</f>
        <v>2200</v>
      </c>
    </row>
    <row r="43" spans="1:5" ht="14.25">
      <c r="A43" s="28"/>
      <c r="B43" s="28"/>
      <c r="C43" s="29"/>
      <c r="D43" s="29"/>
      <c r="E43" s="29"/>
    </row>
    <row r="44" spans="1:6" ht="17.25">
      <c r="A44" s="32"/>
      <c r="B44" s="33" t="s">
        <v>28</v>
      </c>
      <c r="C44" s="34">
        <f>C46+C47+C49+C50+C51+F46+F47+F48+F49+F50</f>
        <v>2500</v>
      </c>
      <c r="D44" s="35"/>
      <c r="E44" s="35"/>
      <c r="F44" s="36"/>
    </row>
    <row r="45" spans="1:6" ht="18">
      <c r="A45" s="32"/>
      <c r="B45" s="37"/>
      <c r="C45" s="38"/>
      <c r="D45" s="39"/>
      <c r="E45" s="39"/>
      <c r="F45" s="40"/>
    </row>
    <row r="46" spans="1:6" ht="18">
      <c r="A46" s="32"/>
      <c r="B46" s="37" t="s">
        <v>32</v>
      </c>
      <c r="C46" s="38">
        <v>250</v>
      </c>
      <c r="D46" s="41"/>
      <c r="E46" s="42"/>
      <c r="F46" s="43"/>
    </row>
    <row r="47" spans="1:6" ht="18">
      <c r="A47" s="32"/>
      <c r="B47" s="37" t="s">
        <v>33</v>
      </c>
      <c r="C47" s="38">
        <v>250</v>
      </c>
      <c r="D47" s="41"/>
      <c r="E47" s="42"/>
      <c r="F47" s="43"/>
    </row>
    <row r="48" spans="1:6" ht="18">
      <c r="A48" s="32"/>
      <c r="B48" s="37" t="s">
        <v>29</v>
      </c>
      <c r="C48" s="38"/>
      <c r="D48" s="41"/>
      <c r="E48" s="42"/>
      <c r="F48" s="43"/>
    </row>
    <row r="49" spans="1:6" ht="18">
      <c r="A49" s="32"/>
      <c r="B49" s="37" t="s">
        <v>30</v>
      </c>
      <c r="C49" s="38">
        <f>500+800</f>
        <v>1300</v>
      </c>
      <c r="D49" s="41"/>
      <c r="E49" s="42"/>
      <c r="F49" s="43"/>
    </row>
    <row r="50" spans="1:6" ht="18">
      <c r="A50" s="32"/>
      <c r="B50" s="37" t="s">
        <v>31</v>
      </c>
      <c r="C50" s="38">
        <v>350</v>
      </c>
      <c r="D50" s="41"/>
      <c r="E50" s="42"/>
      <c r="F50" s="43"/>
    </row>
    <row r="51" spans="1:6" ht="18">
      <c r="A51" s="32"/>
      <c r="B51" s="37" t="s">
        <v>44</v>
      </c>
      <c r="C51" s="38">
        <v>350</v>
      </c>
      <c r="D51" s="39"/>
      <c r="E51" s="39"/>
      <c r="F51" s="40"/>
    </row>
    <row r="52" spans="1:5" ht="14.25">
      <c r="A52" s="28"/>
      <c r="B52" s="28"/>
      <c r="C52" s="29"/>
      <c r="D52" s="29"/>
      <c r="E52" s="29"/>
    </row>
    <row r="53" spans="1:5" ht="14.25">
      <c r="A53" s="44"/>
      <c r="B53" s="44" t="s">
        <v>61</v>
      </c>
      <c r="C53" s="45"/>
      <c r="D53" s="45"/>
      <c r="E53" s="45"/>
    </row>
    <row r="54" spans="1:5" ht="14.25">
      <c r="A54" s="44"/>
      <c r="B54" s="44"/>
      <c r="C54" s="45"/>
      <c r="D54" s="45"/>
      <c r="E54" s="45"/>
    </row>
    <row r="55" spans="1:5" ht="14.25">
      <c r="A55" s="44"/>
      <c r="B55" s="44"/>
      <c r="C55" s="45"/>
      <c r="D55" s="45"/>
      <c r="E55" s="45"/>
    </row>
    <row r="56" spans="1:5" ht="14.25">
      <c r="A56" s="44"/>
      <c r="B56" s="44"/>
      <c r="C56" s="45"/>
      <c r="D56" s="45"/>
      <c r="E56" s="45"/>
    </row>
    <row r="57" spans="1:5" ht="14.25">
      <c r="A57" s="44"/>
      <c r="B57" s="44"/>
      <c r="C57" s="45"/>
      <c r="D57" s="45"/>
      <c r="E57" s="45"/>
    </row>
    <row r="58" spans="1:5" ht="14.25">
      <c r="A58" s="44"/>
      <c r="B58" s="44"/>
      <c r="C58" s="45"/>
      <c r="D58" s="45"/>
      <c r="E58" s="45"/>
    </row>
    <row r="59" spans="1:5" ht="14.25">
      <c r="A59" s="44"/>
      <c r="B59" s="44"/>
      <c r="C59" s="45"/>
      <c r="D59" s="45"/>
      <c r="E59" s="45"/>
    </row>
    <row r="60" spans="1:5" ht="14.25">
      <c r="A60" s="44"/>
      <c r="B60" s="44"/>
      <c r="C60" s="45"/>
      <c r="D60" s="45"/>
      <c r="E60" s="45"/>
    </row>
    <row r="61" spans="1:5" ht="14.25">
      <c r="A61" s="44"/>
      <c r="B61" s="44"/>
      <c r="C61" s="45"/>
      <c r="D61" s="45"/>
      <c r="E61" s="45"/>
    </row>
    <row r="62" spans="1:5" ht="14.25">
      <c r="A62" s="44"/>
      <c r="B62" s="44"/>
      <c r="C62" s="45"/>
      <c r="D62" s="45"/>
      <c r="E62" s="45"/>
    </row>
    <row r="63" spans="1:5" ht="14.25">
      <c r="A63" s="44"/>
      <c r="B63" s="44"/>
      <c r="C63" s="45"/>
      <c r="D63" s="45"/>
      <c r="E63" s="45"/>
    </row>
    <row r="64" spans="3:5" ht="14.25">
      <c r="C64" s="45"/>
      <c r="D64" s="45"/>
      <c r="E64" s="45"/>
    </row>
    <row r="65" spans="3:5" ht="14.25">
      <c r="C65" s="45"/>
      <c r="D65" s="45"/>
      <c r="E65" s="45"/>
    </row>
    <row r="66" spans="3:5" ht="14.25">
      <c r="C66" s="45"/>
      <c r="D66" s="45"/>
      <c r="E66" s="45"/>
    </row>
    <row r="67" spans="3:5" ht="14.25">
      <c r="C67" s="45"/>
      <c r="D67" s="45"/>
      <c r="E67" s="45"/>
    </row>
    <row r="68" spans="3:5" ht="14.25">
      <c r="C68" s="45"/>
      <c r="D68" s="45"/>
      <c r="E68" s="45"/>
    </row>
    <row r="69" spans="3:5" ht="14.25">
      <c r="C69" s="45"/>
      <c r="D69" s="45"/>
      <c r="E69" s="45"/>
    </row>
    <row r="70" spans="3:5" ht="14.25">
      <c r="C70" s="45"/>
      <c r="D70" s="45"/>
      <c r="E70" s="45"/>
    </row>
    <row r="71" spans="3:5" ht="14.25">
      <c r="C71" s="45"/>
      <c r="D71" s="45"/>
      <c r="E71" s="45"/>
    </row>
    <row r="72" spans="3:5" ht="14.25">
      <c r="C72" s="45"/>
      <c r="D72" s="45"/>
      <c r="E72" s="45"/>
    </row>
    <row r="73" spans="3:5" ht="14.25">
      <c r="C73" s="45"/>
      <c r="D73" s="45"/>
      <c r="E73" s="45"/>
    </row>
    <row r="74" spans="3:5" ht="14.25">
      <c r="C74" s="45"/>
      <c r="D74" s="45"/>
      <c r="E74" s="45"/>
    </row>
    <row r="75" spans="3:5" ht="14.25">
      <c r="C75" s="45"/>
      <c r="D75" s="45"/>
      <c r="E75" s="45"/>
    </row>
    <row r="76" spans="3:5" ht="14.25">
      <c r="C76" s="45"/>
      <c r="D76" s="45"/>
      <c r="E76" s="45"/>
    </row>
    <row r="77" spans="3:5" ht="14.25">
      <c r="C77" s="45"/>
      <c r="D77" s="45"/>
      <c r="E77" s="45"/>
    </row>
    <row r="78" spans="3:5" ht="14.25">
      <c r="C78" s="45"/>
      <c r="D78" s="45"/>
      <c r="E78" s="45"/>
    </row>
    <row r="79" spans="3:5" ht="14.25">
      <c r="C79" s="45"/>
      <c r="D79" s="45"/>
      <c r="E79" s="45"/>
    </row>
    <row r="80" spans="3:5" ht="14.25">
      <c r="C80" s="45"/>
      <c r="D80" s="45"/>
      <c r="E80" s="45"/>
    </row>
    <row r="81" spans="3:5" ht="14.25">
      <c r="C81" s="45"/>
      <c r="D81" s="45"/>
      <c r="E81" s="45"/>
    </row>
    <row r="82" spans="3:5" ht="14.25">
      <c r="C82" s="45"/>
      <c r="D82" s="45"/>
      <c r="E82" s="45"/>
    </row>
    <row r="83" spans="3:5" ht="14.25">
      <c r="C83" s="45"/>
      <c r="D83" s="45"/>
      <c r="E83" s="45"/>
    </row>
    <row r="84" spans="3:5" ht="14.25">
      <c r="C84" s="45"/>
      <c r="D84" s="45"/>
      <c r="E84" s="45"/>
    </row>
    <row r="85" spans="3:5" ht="14.25">
      <c r="C85" s="45"/>
      <c r="D85" s="45"/>
      <c r="E85" s="45"/>
    </row>
    <row r="86" spans="3:5" ht="14.25">
      <c r="C86" s="45"/>
      <c r="D86" s="45"/>
      <c r="E86" s="45"/>
    </row>
    <row r="87" spans="3:5" ht="14.25">
      <c r="C87" s="45"/>
      <c r="D87" s="45"/>
      <c r="E87" s="45"/>
    </row>
    <row r="88" spans="3:5" ht="14.25">
      <c r="C88" s="45"/>
      <c r="D88" s="45"/>
      <c r="E88" s="45"/>
    </row>
    <row r="89" spans="3:5" ht="14.25">
      <c r="C89" s="45"/>
      <c r="D89" s="45"/>
      <c r="E89" s="45"/>
    </row>
    <row r="90" spans="3:5" ht="14.25">
      <c r="C90" s="45"/>
      <c r="D90" s="45"/>
      <c r="E90" s="45"/>
    </row>
    <row r="91" spans="3:5" ht="14.25">
      <c r="C91" s="45"/>
      <c r="D91" s="45"/>
      <c r="E91" s="45"/>
    </row>
    <row r="92" spans="3:5" ht="14.25">
      <c r="C92" s="45"/>
      <c r="D92" s="45"/>
      <c r="E92" s="45"/>
    </row>
    <row r="93" spans="3:5" ht="14.25">
      <c r="C93" s="45"/>
      <c r="D93" s="45"/>
      <c r="E93" s="45"/>
    </row>
    <row r="94" spans="3:5" ht="14.25">
      <c r="C94" s="45"/>
      <c r="D94" s="45"/>
      <c r="E94" s="45"/>
    </row>
    <row r="95" spans="3:5" ht="14.25">
      <c r="C95" s="45"/>
      <c r="D95" s="45"/>
      <c r="E95" s="45"/>
    </row>
    <row r="96" spans="3:5" ht="14.25">
      <c r="C96" s="45"/>
      <c r="D96" s="45"/>
      <c r="E96" s="45"/>
    </row>
    <row r="97" spans="3:5" ht="14.25">
      <c r="C97" s="45"/>
      <c r="D97" s="45"/>
      <c r="E97" s="45"/>
    </row>
    <row r="98" spans="3:5" ht="14.25">
      <c r="C98" s="45"/>
      <c r="D98" s="45"/>
      <c r="E98" s="45"/>
    </row>
    <row r="99" spans="3:5" ht="14.25">
      <c r="C99" s="45"/>
      <c r="D99" s="45"/>
      <c r="E99" s="45"/>
    </row>
  </sheetData>
  <sheetProtection/>
  <mergeCells count="7">
    <mergeCell ref="B40:C40"/>
    <mergeCell ref="A9:F9"/>
    <mergeCell ref="A2:F2"/>
    <mergeCell ref="C4:E4"/>
    <mergeCell ref="C5:E5"/>
    <mergeCell ref="C6:E6"/>
    <mergeCell ref="F11:F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2016-12-29T02:05:18Z</dcterms:modified>
  <cp:category/>
  <cp:version/>
  <cp:contentType/>
  <cp:contentStatus/>
</cp:coreProperties>
</file>