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<sst xmlns="http://schemas.openxmlformats.org/spreadsheetml/2006/main" count="53" uniqueCount="53">
  <si>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</si>
  <si>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</si>
  <si>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</si>
  <si>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</si>
  <si>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</si>
  <si>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</si>
  <si>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</si>
  <si>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</si>
  <si>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</si>
  <si>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</si>
  <si>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</si>
  <si>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</si>
  <si>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</si>
  <si>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</si>
  <si>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</si>
  <si>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</si>
  <si>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</si>
  <si>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</si>
  <si>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</si>
  <si>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</si>
  <si>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</si>
  <si>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</si>
  <si>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</si>
  <si>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</si>
  <si>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</si>
  <si>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</si>
  <si>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</si>
  <si>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</si>
  <si>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</si>
  <si>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</si>
  <si>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</si>
  <si>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</si>
  <si>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</si>
  <si>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</si>
  <si>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</si>
  <si>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</si>
  <si>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</si>
  <si>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</si>
  <si>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</si>
  <si>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</si>
  <si>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</si>
  <si>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</si>
  <si>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</si>
  <si>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2.16</t>
  </si>
  <si>
    <t>Предлагаемый план работ и услуг по содержанию и ремонту общего имущества МКД на 2017 год по адресу:Веры Кащеевой, 11</t>
  </si>
  <si>
    <t>Установка пластиковых окон в подъездах №1, 2</t>
  </si>
  <si>
    <t>Задоженность (-), переплата (+) посостоянию на 01.11.2016</t>
  </si>
  <si>
    <t>Дератизация подвального помещения</t>
  </si>
  <si>
    <t>Дезинифекция мусоростволов, мусорокамер</t>
  </si>
  <si>
    <t>Ремонт межпанельных швов  20м/п</t>
  </si>
  <si>
    <t>Ремонт кровли  50кв.м.</t>
  </si>
  <si>
    <t>Продвижение</t>
  </si>
  <si>
    <t>Ростелеком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</si>
</sst>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3">
      <selection activeCell="D34" sqref="D34"/>
    </sheetView>
  </sheetViews>
  <sheetFormatPr defaultColWidth="9.140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2" spans="1:6" ht="30" customHeight="1">
      <c r="A2" s="49" t="s">
        <v>44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4.25">
      <c r="B4" s="8" t="s">
        <v>0</v>
      </c>
      <c r="C4" s="51" t="s">
        <v>38</v>
      </c>
      <c r="D4" s="52"/>
      <c r="E4" s="52"/>
    </row>
    <row r="5" spans="2:5" ht="14.25">
      <c r="B5" s="8" t="s">
        <v>1</v>
      </c>
      <c r="C5" s="53">
        <v>2</v>
      </c>
      <c r="D5" s="54"/>
      <c r="E5" s="54"/>
    </row>
    <row r="6" spans="2:5" ht="14.25">
      <c r="B6" s="9" t="s">
        <v>2</v>
      </c>
      <c r="C6" s="53">
        <v>3724.23</v>
      </c>
      <c r="D6" s="54"/>
      <c r="E6" s="54"/>
    </row>
    <row r="7" spans="2:5" ht="15.75">
      <c r="B7" s="6"/>
      <c r="C7" s="7"/>
      <c r="D7" s="7"/>
      <c r="E7" s="7"/>
    </row>
    <row r="8" ht="15">
      <c r="D8" s="3">
        <v>10.38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0" t="s">
        <v>4</v>
      </c>
      <c r="B10" s="11" t="s">
        <v>5</v>
      </c>
      <c r="C10" s="12" t="s">
        <v>32</v>
      </c>
      <c r="D10" s="13" t="s">
        <v>6</v>
      </c>
      <c r="E10" s="12" t="s">
        <v>31</v>
      </c>
      <c r="F10" s="42" t="s">
        <v>46</v>
      </c>
    </row>
    <row r="11" spans="1:6" ht="27" customHeight="1">
      <c r="A11" s="14" t="s">
        <v>7</v>
      </c>
      <c r="B11" s="15" t="s">
        <v>30</v>
      </c>
      <c r="C11" s="16">
        <f>D11*C6</f>
        <v>17280.4272</v>
      </c>
      <c r="D11" s="16">
        <v>4.64</v>
      </c>
      <c r="E11" s="17">
        <f>C11*12</f>
        <v>207365.12639999998</v>
      </c>
      <c r="F11" s="55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6"/>
    </row>
    <row r="13" spans="1:6" ht="18">
      <c r="A13" s="20" t="s">
        <v>10</v>
      </c>
      <c r="B13" s="21" t="s">
        <v>11</v>
      </c>
      <c r="C13" s="17">
        <f>0.47*C6</f>
        <v>1750.3881</v>
      </c>
      <c r="D13" s="17">
        <v>0.47</v>
      </c>
      <c r="E13" s="17">
        <f>C13*12</f>
        <v>21004.657199999998</v>
      </c>
      <c r="F13" s="56"/>
    </row>
    <row r="14" spans="1:6" ht="19.5" customHeight="1">
      <c r="A14" s="20" t="s">
        <v>12</v>
      </c>
      <c r="B14" s="21" t="s">
        <v>33</v>
      </c>
      <c r="C14" s="17">
        <v>1350</v>
      </c>
      <c r="D14" s="17">
        <f>C14/C6</f>
        <v>0.3624910384159947</v>
      </c>
      <c r="E14" s="17">
        <f>C14*12</f>
        <v>16200</v>
      </c>
      <c r="F14" s="56"/>
    </row>
    <row r="15" spans="1:6" ht="20.25" customHeight="1">
      <c r="A15" s="20" t="s">
        <v>13</v>
      </c>
      <c r="B15" s="21" t="s">
        <v>39</v>
      </c>
      <c r="C15" s="17">
        <f aca="true" t="shared" si="0" ref="C15:C22">E15/12</f>
        <v>55.5</v>
      </c>
      <c r="D15" s="17">
        <f>C15/C6</f>
        <v>0.014902409357102004</v>
      </c>
      <c r="E15" s="17">
        <f>2*333</f>
        <v>666</v>
      </c>
      <c r="F15" s="56"/>
    </row>
    <row r="16" spans="1:6" ht="18">
      <c r="A16" s="41" t="s">
        <v>14</v>
      </c>
      <c r="B16" s="1" t="s">
        <v>45</v>
      </c>
      <c r="C16" s="17">
        <f t="shared" si="0"/>
        <v>8333.333333333334</v>
      </c>
      <c r="D16" s="17">
        <f>C16/C6</f>
        <v>2.237599002567869</v>
      </c>
      <c r="E16" s="2">
        <v>100000</v>
      </c>
      <c r="F16" s="56"/>
    </row>
    <row r="17" spans="1:6" ht="18">
      <c r="A17" s="41" t="s">
        <v>15</v>
      </c>
      <c r="B17" s="1" t="s">
        <v>47</v>
      </c>
      <c r="C17" s="17">
        <f t="shared" si="0"/>
        <v>23.52</v>
      </c>
      <c r="D17" s="17">
        <f>C17/C6</f>
        <v>0.006315399424847552</v>
      </c>
      <c r="E17" s="2">
        <v>282.24</v>
      </c>
      <c r="F17" s="56"/>
    </row>
    <row r="18" spans="1:6" ht="18">
      <c r="A18" s="41" t="s">
        <v>16</v>
      </c>
      <c r="B18" s="1" t="s">
        <v>49</v>
      </c>
      <c r="C18" s="17">
        <f t="shared" si="0"/>
        <v>583.3333333333334</v>
      </c>
      <c r="D18" s="17">
        <f>C18/C6</f>
        <v>0.1566319301797508</v>
      </c>
      <c r="E18" s="2">
        <v>7000</v>
      </c>
      <c r="F18" s="56"/>
    </row>
    <row r="19" spans="1:6" ht="18">
      <c r="A19" s="41" t="s">
        <v>17</v>
      </c>
      <c r="B19" s="1" t="s">
        <v>50</v>
      </c>
      <c r="C19" s="17">
        <f t="shared" si="0"/>
        <v>3541.6666666666665</v>
      </c>
      <c r="D19" s="17">
        <f>C19/C6</f>
        <v>0.9509795760913441</v>
      </c>
      <c r="E19" s="2">
        <v>42500</v>
      </c>
      <c r="F19" s="56"/>
    </row>
    <row r="20" spans="1:6" ht="21" customHeight="1">
      <c r="A20" s="41" t="s">
        <v>18</v>
      </c>
      <c r="B20" s="1" t="s">
        <v>48</v>
      </c>
      <c r="C20" s="17">
        <f t="shared" si="0"/>
        <v>833.3333333333334</v>
      </c>
      <c r="D20" s="17">
        <f>C20/C6</f>
        <v>0.22375990025678688</v>
      </c>
      <c r="E20" s="2">
        <v>10000</v>
      </c>
      <c r="F20" s="56"/>
    </row>
    <row r="21" spans="1:6" ht="18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6"/>
    </row>
    <row r="22" spans="1:6" ht="18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6"/>
    </row>
    <row r="23" spans="1:6" ht="18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6"/>
    </row>
    <row r="24" spans="1:6" ht="18">
      <c r="A24" s="41" t="s">
        <v>36</v>
      </c>
      <c r="B24" s="1"/>
      <c r="C24" s="17">
        <f t="shared" si="1"/>
        <v>0</v>
      </c>
      <c r="D24" s="17">
        <f>C24/C6</f>
        <v>0</v>
      </c>
      <c r="E24" s="2"/>
      <c r="F24" s="56"/>
    </row>
    <row r="25" spans="1:6" ht="18">
      <c r="A25" s="41" t="s">
        <v>40</v>
      </c>
      <c r="B25" s="1"/>
      <c r="C25" s="17">
        <f t="shared" si="1"/>
        <v>0</v>
      </c>
      <c r="D25" s="17">
        <f>C25/C6</f>
        <v>0</v>
      </c>
      <c r="E25" s="2"/>
      <c r="F25" s="56"/>
    </row>
    <row r="26" spans="1:6" ht="18">
      <c r="A26" s="41" t="s">
        <v>41</v>
      </c>
      <c r="B26" s="1"/>
      <c r="C26" s="17">
        <f t="shared" si="1"/>
        <v>0</v>
      </c>
      <c r="D26" s="17">
        <f>C26/C6</f>
        <v>0</v>
      </c>
      <c r="E26" s="2"/>
      <c r="F26" s="56"/>
    </row>
    <row r="27" spans="1:6" ht="18">
      <c r="A27" s="41" t="s">
        <v>42</v>
      </c>
      <c r="B27" s="1"/>
      <c r="C27" s="17">
        <f t="shared" si="1"/>
        <v>0</v>
      </c>
      <c r="D27" s="17">
        <f>C27/C6</f>
        <v>0</v>
      </c>
      <c r="E27" s="2"/>
      <c r="F27" s="56"/>
    </row>
    <row r="28" spans="1:6" ht="18">
      <c r="A28" s="41" t="s">
        <v>43</v>
      </c>
      <c r="B28" s="1"/>
      <c r="C28" s="17">
        <f t="shared" si="1"/>
        <v>0</v>
      </c>
      <c r="D28" s="17">
        <f>C28/C6</f>
        <v>0</v>
      </c>
      <c r="E28" s="2"/>
      <c r="F28" s="56"/>
    </row>
    <row r="29" spans="1:6" ht="18">
      <c r="A29" s="20"/>
      <c r="B29" s="21" t="s">
        <v>21</v>
      </c>
      <c r="C29" s="16">
        <f>C23+C22+C21+C20+C19+C18+C17+C16+C15+C14+C13+C24+C25+C26+C27+C28</f>
        <v>16471.07476666667</v>
      </c>
      <c r="D29" s="16">
        <f>D23+D22+D21+D20+D19+D18+D17+D16+D15+D14+D13+D24+D25+D26+D27+D28</f>
        <v>4.422679256293695</v>
      </c>
      <c r="E29" s="16">
        <f>E23+E22+E21+E20+E19+E18+E17+E16+E15+E14+E13+E24+E25+E26+E27+E28</f>
        <v>197652.89719999998</v>
      </c>
      <c r="F29" s="56"/>
    </row>
    <row r="30" spans="1:6" ht="34.5">
      <c r="A30" s="10" t="s">
        <v>22</v>
      </c>
      <c r="B30" s="22" t="s">
        <v>37</v>
      </c>
      <c r="C30" s="16">
        <f>D30*C6</f>
        <v>4804.2567</v>
      </c>
      <c r="D30" s="23">
        <f>ROUND((D29+D11)/84.6*12,2)</f>
        <v>1.29</v>
      </c>
      <c r="E30" s="16">
        <f>D30*12*C6</f>
        <v>57651.0804</v>
      </c>
      <c r="F30" s="56"/>
    </row>
    <row r="31" spans="1:6" ht="34.5">
      <c r="A31" s="24" t="s">
        <v>23</v>
      </c>
      <c r="B31" s="25" t="s">
        <v>24</v>
      </c>
      <c r="C31" s="16">
        <f>ROUND((C29+C11)/84.5*3.5,2)</f>
        <v>1397.99</v>
      </c>
      <c r="D31" s="16">
        <f>C31/C6</f>
        <v>0.37537692355198254</v>
      </c>
      <c r="E31" s="16">
        <f>ROUND((E29+E11)/84.5*3.5,2)</f>
        <v>16775.89</v>
      </c>
      <c r="F31" s="56"/>
    </row>
    <row r="32" spans="1:6" ht="52.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6"/>
    </row>
    <row r="33" spans="1:6" ht="17.25">
      <c r="A33" s="20"/>
      <c r="B33" s="25" t="s">
        <v>27</v>
      </c>
      <c r="C33" s="16"/>
      <c r="D33" s="16">
        <f>D31+D30+D29+D11+D32</f>
        <v>10.728056179845677</v>
      </c>
      <c r="E33" s="16"/>
      <c r="F33" s="57"/>
    </row>
    <row r="34" spans="1:6" ht="17.25">
      <c r="A34" s="20"/>
      <c r="B34" s="43" t="s">
        <v>35</v>
      </c>
      <c r="C34" s="44"/>
      <c r="D34" s="16">
        <f>-(F11+D36)/C6/12+D33</f>
        <v>10.716241657112118</v>
      </c>
      <c r="E34" s="16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34</v>
      </c>
      <c r="C36" s="29"/>
      <c r="D36" s="31">
        <f>C38/100*88</f>
        <v>528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600</v>
      </c>
      <c r="D38" s="35"/>
      <c r="E38" s="35"/>
      <c r="F38" s="36"/>
    </row>
    <row r="39" spans="1:6" ht="17.25">
      <c r="A39" s="32"/>
      <c r="B39" s="37"/>
      <c r="C39" s="38"/>
      <c r="D39" s="35"/>
      <c r="E39" s="35"/>
      <c r="F39" s="36"/>
    </row>
    <row r="40" spans="1:6" ht="17.25">
      <c r="A40" s="32"/>
      <c r="B40" s="37" t="s">
        <v>51</v>
      </c>
      <c r="C40" s="38">
        <v>100</v>
      </c>
      <c r="D40" s="35"/>
      <c r="E40" s="35"/>
      <c r="F40" s="36"/>
    </row>
    <row r="41" spans="1:6" ht="17.25">
      <c r="A41" s="32"/>
      <c r="B41" s="37" t="s">
        <v>52</v>
      </c>
      <c r="C41" s="38">
        <v>500</v>
      </c>
      <c r="D41" s="35"/>
      <c r="E41" s="35"/>
      <c r="F41" s="36"/>
    </row>
    <row r="42" spans="1:6" ht="17.25">
      <c r="A42" s="32"/>
      <c r="B42" s="37"/>
      <c r="C42" s="38"/>
      <c r="D42" s="35"/>
      <c r="E42" s="35"/>
      <c r="F42" s="36"/>
    </row>
    <row r="43" spans="1:6" ht="17.25">
      <c r="A43" s="32"/>
      <c r="B43" s="37"/>
      <c r="C43" s="38"/>
      <c r="D43" s="35"/>
      <c r="E43" s="35"/>
      <c r="F43" s="36"/>
    </row>
    <row r="44" spans="1:6" ht="17.25">
      <c r="A44" s="32"/>
      <c r="B44" s="37"/>
      <c r="C44" s="38"/>
      <c r="D44" s="35"/>
      <c r="E44" s="35"/>
      <c r="F44" s="36"/>
    </row>
    <row r="45" spans="1:6" ht="17.25">
      <c r="A45" s="32"/>
      <c r="B45" s="37"/>
      <c r="C45" s="38"/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2015-12-28T02:24:18Z</cp:lastPrinted>
  <dcterms:created xsi:type="dcterms:W3CDTF">2006-09-28T05:33:49Z</dcterms:created>
  <dcterms:modified xsi:type="dcterms:W3CDTF">2016-12-29T04:46:32Z</dcterms:modified>
  <cp:category/>
  <cp:version/>
  <cp:contentType/>
  <cp:contentStatus/>
</cp:coreProperties>
</file>