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<sst xmlns="http://schemas.openxmlformats.org/spreadsheetml/2006/main" count="58" uniqueCount="58">
  <si>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</si>
  <si>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</si>
  <si>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</si>
  <si>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</si>
  <si>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</si>
  <si>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</si>
  <si>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</si>
  <si>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</si>
  <si>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</si>
  <si>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</si>
  <si>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</si>
  <si>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</si>
  <si>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</si>
  <si>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</si>
  <si>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</si>
  <si>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</si>
  <si>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</si>
  <si>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</si>
  <si>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</si>
  <si>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</si>
  <si>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</si>
  <si>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</si>
  <si>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</si>
  <si>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</si>
  <si>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</si>
  <si>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</si>
  <si>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</si>
  <si>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</si>
  <si>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</si>
  <si>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</si>
  <si>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</si>
  <si>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</si>
  <si>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</si>
  <si>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</si>
  <si>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</si>
  <si>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</si>
  <si>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</si>
  <si>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</si>
  <si>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</si>
  <si>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</si>
  <si>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</si>
  <si>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</si>
  <si>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Задоженность (-), переплата (+) посостоянию на 01.11.2015</t>
  </si>
  <si>
    <t>2.13</t>
  </si>
  <si>
    <t>2.14</t>
  </si>
  <si>
    <t>2.15</t>
  </si>
  <si>
    <t>2.16</t>
  </si>
  <si>
    <t>Ремонт подъезда №1</t>
  </si>
  <si>
    <t>Ремонт межпанельных швов 10 пог.м.</t>
  </si>
  <si>
    <t>Ремонт подъездов №1,3  100000 руб против</t>
  </si>
  <si>
    <t>Замена входных дверей 3шт 60000 руб против</t>
  </si>
  <si>
    <t>Замена контейнера 1 шт 8000 руб против</t>
  </si>
  <si>
    <t>Теплоизоляция трубопровода (20м)</t>
  </si>
  <si>
    <t>Ремонт входов в подъезды ( 4 поъезда)  20000 руб против</t>
  </si>
  <si>
    <t>Ремонт фасада (окраска цоколя)  190м2  38000 против</t>
  </si>
  <si>
    <t>Ремонт кровли 30кв.м  24000 руб против</t>
  </si>
  <si>
    <t>План работ и услуг по содержанию и ремонту общего имущества МКД на 2016 год по адресу:                                                  Гущина 183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</si>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</sst>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695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238125</xdr:colOff>
      <xdr:row>7</xdr:row>
      <xdr:rowOff>85725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743825" y="178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C8" sqref="C8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27" customHeight="1">
      <c r="D1" s="58" t="s">
        <v>57</v>
      </c>
    </row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4</v>
      </c>
      <c r="D5" s="54"/>
      <c r="E5" s="54"/>
    </row>
    <row r="6" spans="2:5" ht="15">
      <c r="B6" s="10" t="s">
        <v>2</v>
      </c>
      <c r="C6" s="53">
        <v>2703.2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42</v>
      </c>
    </row>
    <row r="11" spans="1:6" ht="27" customHeight="1">
      <c r="A11" s="15" t="s">
        <v>7</v>
      </c>
      <c r="B11" s="16" t="s">
        <v>33</v>
      </c>
      <c r="C11" s="17">
        <f>D11*C6</f>
        <v>12542.847999999998</v>
      </c>
      <c r="D11" s="17">
        <v>4.64</v>
      </c>
      <c r="E11" s="18">
        <f>C11*12</f>
        <v>150514.17599999998</v>
      </c>
      <c r="F11" s="55"/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1270.504</v>
      </c>
      <c r="D13" s="18">
        <v>0.47</v>
      </c>
      <c r="E13" s="18">
        <f>C13*12</f>
        <v>15246.047999999999</v>
      </c>
      <c r="F13" s="56"/>
    </row>
    <row r="14" spans="1:6" ht="19.5" customHeight="1">
      <c r="A14" s="21" t="s">
        <v>12</v>
      </c>
      <c r="B14" s="22" t="s">
        <v>36</v>
      </c>
      <c r="C14" s="18">
        <f>1350/2</f>
        <v>675</v>
      </c>
      <c r="D14" s="18">
        <f>C14/C6</f>
        <v>0.24970405445398047</v>
      </c>
      <c r="E14" s="18">
        <f>C14*12</f>
        <v>8100</v>
      </c>
      <c r="F14" s="56"/>
    </row>
    <row r="15" spans="1:6" ht="20.25" customHeight="1">
      <c r="A15" s="2" t="s">
        <v>13</v>
      </c>
      <c r="B15" s="1" t="s">
        <v>55</v>
      </c>
      <c r="C15" s="18">
        <f aca="true" t="shared" si="0" ref="C15:C22">E15/12</f>
        <v>0</v>
      </c>
      <c r="D15" s="18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48</v>
      </c>
      <c r="C16" s="18">
        <f t="shared" si="0"/>
        <v>250</v>
      </c>
      <c r="D16" s="18">
        <f>C16/C6</f>
        <v>0.09248298313110388</v>
      </c>
      <c r="E16" s="3">
        <v>3000</v>
      </c>
      <c r="F16" s="56"/>
    </row>
    <row r="17" spans="1:6" ht="18.75">
      <c r="A17" s="2" t="s">
        <v>15</v>
      </c>
      <c r="B17" s="1" t="s">
        <v>54</v>
      </c>
      <c r="C17" s="18">
        <f t="shared" si="0"/>
        <v>2500</v>
      </c>
      <c r="D17" s="18">
        <f>C17/C6</f>
        <v>0.9248298313110388</v>
      </c>
      <c r="E17" s="3">
        <v>30000</v>
      </c>
      <c r="F17" s="56"/>
    </row>
    <row r="18" spans="1:6" ht="18.75">
      <c r="A18" s="2" t="s">
        <v>16</v>
      </c>
      <c r="B18" s="1" t="s">
        <v>47</v>
      </c>
      <c r="C18" s="18">
        <f t="shared" si="0"/>
        <v>3750</v>
      </c>
      <c r="D18" s="18">
        <f>C18/C6</f>
        <v>1.3872447469665583</v>
      </c>
      <c r="E18" s="3">
        <v>45000</v>
      </c>
      <c r="F18" s="56"/>
    </row>
    <row r="19" spans="1:6" ht="18.75">
      <c r="A19" s="2" t="s">
        <v>17</v>
      </c>
      <c r="B19" s="1" t="s">
        <v>49</v>
      </c>
      <c r="C19" s="18">
        <f t="shared" si="0"/>
        <v>0</v>
      </c>
      <c r="D19" s="18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53</v>
      </c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50</v>
      </c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.75">
      <c r="A22" s="2" t="s">
        <v>20</v>
      </c>
      <c r="B22" s="1" t="s">
        <v>52</v>
      </c>
      <c r="C22" s="18">
        <f t="shared" si="0"/>
        <v>458.3333333333333</v>
      </c>
      <c r="D22" s="18">
        <f>C22/C6</f>
        <v>0.1695521357403571</v>
      </c>
      <c r="E22" s="3">
        <v>5500</v>
      </c>
      <c r="F22" s="56"/>
    </row>
    <row r="23" spans="1:6" ht="18.75">
      <c r="A23" s="2" t="s">
        <v>28</v>
      </c>
      <c r="B23" s="1" t="s">
        <v>51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43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44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45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 t="s">
        <v>46</v>
      </c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8903.837333333333</v>
      </c>
      <c r="D29" s="17">
        <f>D23+D22+D21+D20+D19+D18+D17+D16+D15+D14+D13+D24+D25+D26+D27+D28</f>
        <v>3.2938137516030386</v>
      </c>
      <c r="E29" s="17">
        <f>E23+E22+E21+E20+E19+E18+E17+E16+E15+E14+E13+E24+E25+E26+E27+E28</f>
        <v>106846.048</v>
      </c>
      <c r="F29" s="56"/>
    </row>
    <row r="30" spans="1:6" ht="37.5">
      <c r="A30" s="11" t="s">
        <v>22</v>
      </c>
      <c r="B30" s="23" t="s">
        <v>40</v>
      </c>
      <c r="C30" s="17">
        <f>D30*C6</f>
        <v>3054.6159999999995</v>
      </c>
      <c r="D30" s="24">
        <f>ROUND((D29+D11)/84.6*12,2)</f>
        <v>1.13</v>
      </c>
      <c r="E30" s="17">
        <f>D30*12*C6</f>
        <v>36655.39199999999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888.32</v>
      </c>
      <c r="D31" s="17">
        <f>C31/C6</f>
        <v>0.32861793430008884</v>
      </c>
      <c r="E31" s="17">
        <f>ROUND((E29+E11)/84.5*3.5,2)</f>
        <v>10659.89</v>
      </c>
      <c r="F31" s="56"/>
    </row>
    <row r="32" spans="1:6" ht="56.25">
      <c r="A32" s="25" t="s">
        <v>25</v>
      </c>
      <c r="B32" s="26" t="s">
        <v>26</v>
      </c>
      <c r="C32" s="27"/>
      <c r="D32" s="18"/>
      <c r="E32" s="27"/>
      <c r="F32" s="56"/>
    </row>
    <row r="33" spans="1:6" ht="18.75">
      <c r="A33" s="21"/>
      <c r="B33" s="26" t="s">
        <v>27</v>
      </c>
      <c r="C33" s="17"/>
      <c r="D33" s="17">
        <f>D31+D30+D29+D11</f>
        <v>9.392431685903126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9.37479826378613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572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C40+C41+C43+C44+C45</f>
        <v>650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/>
      <c r="C41" s="39"/>
      <c r="D41" s="36"/>
      <c r="E41" s="36"/>
      <c r="F41" s="37"/>
    </row>
    <row r="42" spans="1:6" ht="18">
      <c r="A42" s="33"/>
      <c r="B42" s="38" t="s">
        <v>30</v>
      </c>
      <c r="C42" s="39"/>
      <c r="D42" s="36"/>
      <c r="E42" s="36"/>
      <c r="F42" s="37"/>
    </row>
    <row r="43" spans="1:6" ht="18">
      <c r="A43" s="33"/>
      <c r="B43" s="38" t="s">
        <v>31</v>
      </c>
      <c r="C43" s="39">
        <v>300</v>
      </c>
      <c r="D43" s="36"/>
      <c r="E43" s="36"/>
      <c r="F43" s="37"/>
    </row>
    <row r="44" spans="1:6" ht="18">
      <c r="A44" s="33"/>
      <c r="B44" s="38" t="s">
        <v>32</v>
      </c>
      <c r="C44" s="39">
        <v>350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2015-12-19T10:25:24Z</cp:lastPrinted>
  <dcterms:created xsi:type="dcterms:W3CDTF">2006-09-28T05:33:49Z</dcterms:created>
  <dcterms:modified xsi:type="dcterms:W3CDTF">2016-01-20T07:38:38Z</dcterms:modified>
  <cp:category/>
  <cp:version/>
  <cp:contentType/>
  <cp:contentStatus/>
</cp:coreProperties>
</file>